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35" windowWidth="19755" windowHeight="750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I77" i="1" l="1"/>
  <c r="E77" i="1"/>
  <c r="I76" i="1"/>
  <c r="E76" i="1"/>
  <c r="H75" i="1"/>
  <c r="G75" i="1"/>
  <c r="E75" i="1"/>
  <c r="F75" i="1" s="1"/>
  <c r="D75" i="1"/>
  <c r="C75" i="1"/>
  <c r="B75" i="1"/>
  <c r="I75" i="1" s="1"/>
  <c r="J75" i="1" s="1"/>
  <c r="I74" i="1"/>
  <c r="E74" i="1"/>
  <c r="I73" i="1"/>
  <c r="E73" i="1"/>
  <c r="H72" i="1"/>
  <c r="I72" i="1" s="1"/>
  <c r="J72" i="1" s="1"/>
  <c r="G72" i="1"/>
  <c r="D72" i="1"/>
  <c r="E72" i="1" s="1"/>
  <c r="F72" i="1" s="1"/>
  <c r="C72" i="1"/>
  <c r="B72" i="1"/>
  <c r="I71" i="1"/>
  <c r="E71" i="1"/>
  <c r="I70" i="1"/>
  <c r="E70" i="1"/>
  <c r="I69" i="1"/>
  <c r="E69" i="1"/>
  <c r="I68" i="1"/>
  <c r="E68" i="1"/>
  <c r="I67" i="1"/>
  <c r="J67" i="1" s="1"/>
  <c r="H67" i="1"/>
  <c r="G67" i="1"/>
  <c r="G66" i="1" s="1"/>
  <c r="E67" i="1"/>
  <c r="F67" i="1" s="1"/>
  <c r="D67" i="1"/>
  <c r="C67" i="1"/>
  <c r="C66" i="1" s="1"/>
  <c r="B67" i="1"/>
  <c r="H66" i="1"/>
  <c r="I66" i="1" s="1"/>
  <c r="J66" i="1" s="1"/>
  <c r="D66" i="1"/>
  <c r="E66" i="1" s="1"/>
  <c r="F66" i="1" s="1"/>
  <c r="B66" i="1"/>
  <c r="I65" i="1"/>
  <c r="E65" i="1"/>
  <c r="I64" i="1"/>
  <c r="E64" i="1"/>
  <c r="I63" i="1"/>
  <c r="J63" i="1" s="1"/>
  <c r="H63" i="1"/>
  <c r="G63" i="1"/>
  <c r="E63" i="1"/>
  <c r="F63" i="1" s="1"/>
  <c r="D63" i="1"/>
  <c r="C63" i="1"/>
  <c r="B63" i="1"/>
  <c r="I62" i="1"/>
  <c r="E62" i="1"/>
  <c r="I61" i="1"/>
  <c r="E61" i="1"/>
  <c r="H60" i="1"/>
  <c r="I60" i="1" s="1"/>
  <c r="J60" i="1" s="1"/>
  <c r="G60" i="1"/>
  <c r="D60" i="1"/>
  <c r="E60" i="1" s="1"/>
  <c r="F60" i="1" s="1"/>
  <c r="C60" i="1"/>
  <c r="B60" i="1"/>
  <c r="I59" i="1"/>
  <c r="E59" i="1"/>
  <c r="I58" i="1"/>
  <c r="E58" i="1"/>
  <c r="I57" i="1"/>
  <c r="E57" i="1"/>
  <c r="I56" i="1"/>
  <c r="E56" i="1"/>
  <c r="I55" i="1"/>
  <c r="J55" i="1" s="1"/>
  <c r="H55" i="1"/>
  <c r="G55" i="1"/>
  <c r="E55" i="1"/>
  <c r="F55" i="1" s="1"/>
  <c r="D55" i="1"/>
  <c r="C55" i="1"/>
  <c r="B55" i="1"/>
  <c r="I54" i="1"/>
  <c r="E54" i="1"/>
  <c r="I53" i="1"/>
  <c r="E53" i="1"/>
  <c r="H52" i="1"/>
  <c r="I52" i="1" s="1"/>
  <c r="J52" i="1" s="1"/>
  <c r="G52" i="1"/>
  <c r="D52" i="1"/>
  <c r="E52" i="1" s="1"/>
  <c r="F52" i="1" s="1"/>
  <c r="C52" i="1"/>
  <c r="B52" i="1"/>
  <c r="I51" i="1"/>
  <c r="E51" i="1"/>
  <c r="I50" i="1"/>
  <c r="E50" i="1"/>
  <c r="I49" i="1"/>
  <c r="J49" i="1" s="1"/>
  <c r="H49" i="1"/>
  <c r="G49" i="1"/>
  <c r="E49" i="1"/>
  <c r="F49" i="1" s="1"/>
  <c r="D49" i="1"/>
  <c r="C49" i="1"/>
  <c r="B49" i="1"/>
  <c r="I48" i="1"/>
  <c r="E48" i="1"/>
  <c r="I47" i="1"/>
  <c r="E47" i="1"/>
  <c r="H46" i="1"/>
  <c r="I46" i="1" s="1"/>
  <c r="J46" i="1" s="1"/>
  <c r="G46" i="1"/>
  <c r="D46" i="1"/>
  <c r="E46" i="1" s="1"/>
  <c r="F46" i="1" s="1"/>
  <c r="C46" i="1"/>
  <c r="B46" i="1"/>
  <c r="I45" i="1"/>
  <c r="E45" i="1"/>
  <c r="I44" i="1"/>
  <c r="E44" i="1"/>
  <c r="I43" i="1"/>
  <c r="E43" i="1"/>
  <c r="I42" i="1"/>
  <c r="E42" i="1"/>
  <c r="I41" i="1"/>
  <c r="J41" i="1" s="1"/>
  <c r="H41" i="1"/>
  <c r="G41" i="1"/>
  <c r="E41" i="1"/>
  <c r="F41" i="1" s="1"/>
  <c r="D41" i="1"/>
  <c r="C41" i="1"/>
  <c r="I40" i="1"/>
  <c r="E40" i="1"/>
  <c r="I39" i="1"/>
  <c r="E39" i="1"/>
  <c r="I38" i="1"/>
  <c r="E38" i="1"/>
  <c r="I37" i="1"/>
  <c r="E37" i="1"/>
  <c r="I36" i="1"/>
  <c r="E36" i="1"/>
  <c r="I35" i="1"/>
  <c r="E35" i="1"/>
  <c r="I34" i="1"/>
  <c r="J34" i="1" s="1"/>
  <c r="H34" i="1"/>
  <c r="G34" i="1"/>
  <c r="G30" i="1" s="1"/>
  <c r="E34" i="1"/>
  <c r="F34" i="1" s="1"/>
  <c r="D34" i="1"/>
  <c r="C34" i="1"/>
  <c r="C30" i="1" s="1"/>
  <c r="B34" i="1"/>
  <c r="I33" i="1"/>
  <c r="E33" i="1"/>
  <c r="I32" i="1"/>
  <c r="E32" i="1"/>
  <c r="H31" i="1"/>
  <c r="I31" i="1" s="1"/>
  <c r="J31" i="1" s="1"/>
  <c r="G31" i="1"/>
  <c r="D31" i="1"/>
  <c r="E31" i="1" s="1"/>
  <c r="F31" i="1" s="1"/>
  <c r="C31" i="1"/>
  <c r="B31" i="1"/>
  <c r="B30" i="1" s="1"/>
  <c r="I29" i="1"/>
  <c r="E29" i="1"/>
  <c r="I28" i="1"/>
  <c r="E28" i="1"/>
  <c r="H27" i="1"/>
  <c r="I27" i="1" s="1"/>
  <c r="J27" i="1" s="1"/>
  <c r="G27" i="1"/>
  <c r="D27" i="1"/>
  <c r="E27" i="1" s="1"/>
  <c r="F27" i="1" s="1"/>
  <c r="C27" i="1"/>
  <c r="B27" i="1"/>
  <c r="B16" i="1" s="1"/>
  <c r="I26" i="1"/>
  <c r="E26" i="1"/>
  <c r="I25" i="1"/>
  <c r="E25" i="1"/>
  <c r="I24" i="1"/>
  <c r="J24" i="1" s="1"/>
  <c r="H24" i="1"/>
  <c r="G24" i="1"/>
  <c r="G16" i="1" s="1"/>
  <c r="G78" i="1" s="1"/>
  <c r="E24" i="1"/>
  <c r="F24" i="1" s="1"/>
  <c r="D24" i="1"/>
  <c r="C24" i="1"/>
  <c r="C16" i="1" s="1"/>
  <c r="B24" i="1"/>
  <c r="I23" i="1"/>
  <c r="E23" i="1"/>
  <c r="I22" i="1"/>
  <c r="E22" i="1"/>
  <c r="I21" i="1"/>
  <c r="E21" i="1"/>
  <c r="I20" i="1"/>
  <c r="E20" i="1"/>
  <c r="I19" i="1"/>
  <c r="E19" i="1"/>
  <c r="I18" i="1"/>
  <c r="E18" i="1"/>
  <c r="H17" i="1"/>
  <c r="I17" i="1" s="1"/>
  <c r="G17" i="1"/>
  <c r="D17" i="1"/>
  <c r="E17" i="1" s="1"/>
  <c r="C17" i="1"/>
  <c r="B17" i="1"/>
  <c r="J80" i="1" l="1"/>
  <c r="J17" i="1"/>
  <c r="H80" i="1"/>
  <c r="B78" i="1"/>
  <c r="G79" i="1"/>
  <c r="F17" i="1"/>
  <c r="F80" i="1"/>
  <c r="C78" i="1"/>
  <c r="C79" i="1" s="1"/>
  <c r="D16" i="1"/>
  <c r="H16" i="1"/>
  <c r="D30" i="1"/>
  <c r="E30" i="1" s="1"/>
  <c r="F30" i="1" s="1"/>
  <c r="H30" i="1"/>
  <c r="I30" i="1" s="1"/>
  <c r="J30" i="1" s="1"/>
  <c r="H78" i="1" l="1"/>
  <c r="I16" i="1"/>
  <c r="J16" i="1" s="1"/>
  <c r="D78" i="1"/>
  <c r="E16" i="1"/>
  <c r="F16" i="1" s="1"/>
  <c r="H79" i="1" l="1"/>
  <c r="I79" i="1" s="1"/>
  <c r="I78" i="1"/>
  <c r="D79" i="1"/>
  <c r="E78" i="1"/>
  <c r="E79" i="1" l="1"/>
  <c r="D80" i="1"/>
</calcChain>
</file>

<file path=xl/sharedStrings.xml><?xml version="1.0" encoding="utf-8"?>
<sst xmlns="http://schemas.openxmlformats.org/spreadsheetml/2006/main" count="173" uniqueCount="155">
  <si>
    <t>PHIẾU ĐÁNH GIÁ, XẾP LOẠI CHUYÊN MÔN, NGHIỆP VỤ CỦA NHÀ GIÁO</t>
  </si>
  <si>
    <t>Năm học: 2017-2018</t>
  </si>
  <si>
    <r>
      <t xml:space="preserve">         Họ và tên: </t>
    </r>
    <r>
      <rPr>
        <b/>
        <sz val="13"/>
        <color rgb="FF000000"/>
        <rFont val="Times New Roman"/>
        <family val="1"/>
      </rPr>
      <t>NGUYỄN THÙY DƯƠNG</t>
    </r>
  </si>
  <si>
    <t xml:space="preserve">         Khoa, tổ bộ môn: Khoa CN Điện -Điện tử; Bộ môn Điện công nghiệp</t>
  </si>
  <si>
    <t xml:space="preserve">         Cấp trình độ giảng dạy: Trung cấp và Cao đẳng</t>
  </si>
  <si>
    <t xml:space="preserve">         Nhiệm vụ được phân công giảng dạy (Lý thuyết, thực hành, tích hợp): Lý thuyết, thực hành. </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</si>
  <si>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</si>
  <si>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</si>
  <si>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</si>
  <si>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</si>
  <si>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</si>
  <si>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</si>
  <si>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</si>
  <si>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</si>
  <si>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</si>
  <si>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</si>
  <si>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</si>
  <si>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</si>
  <si>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</si>
  <si>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</si>
  <si>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</si>
  <si>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</si>
  <si>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 xml:space="preserve">Bằng đại học chuyên ngành Điện khí hóa cung cấp điện
Chứng chỉ bậc thợ 4/7 
</t>
  </si>
  <si>
    <t xml:space="preserve">  + Nắm vững kiến thức ngành, nghề được phân công giảng dạy;</t>
  </si>
  <si>
    <t>Kiểm tra, đánh giá của tổ bộ môn và khoa.</t>
  </si>
  <si>
    <t>Tham gia giảng dạy theo phân công của khoa. Quản lý phòng thực hành</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</si>
  <si>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</si>
  <si>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</si>
  <si>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Có quan hệ với doanh nghiệp thông qua việc đi thực tập tại doanh nghiệp; hướng dẫn SV đi thực tập tại doanh nghiệp.</t>
  </si>
  <si>
    <t>Tham gia giảng dạy theo phân công của khoa; tham gia thực tập tại doanh nghiệp</t>
  </si>
  <si>
    <t xml:space="preserve">  + Thực hiện thành thạo các kỹ năng của ngành, nghề được phân công giảng dạy</t>
  </si>
  <si>
    <t>Tham gia giảng dạy theo phân công của khoa.</t>
  </si>
  <si>
    <t xml:space="preserve">  + Tổ chức thành thạo các hoạt động lao động sản xuất, dịch vụ ngành, nghề được phân công giảng dạy</t>
  </si>
  <si>
    <t>Chưa chuyển giao CN</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</si>
  <si>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</si>
  <si>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</si>
  <si>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C tiếng Anh</t>
  </si>
  <si>
    <t xml:space="preserve">Chứng chỉ C tiếng Anh </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</si>
  <si>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</si>
  <si>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</si>
  <si>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</si>
  <si>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Chứng chỉ B Tin học </t>
  </si>
  <si>
    <t>Có chứng chỉ B tin học</t>
  </si>
  <si>
    <r>
      <t xml:space="preserve">+ </t>
    </r>
    <r>
      <rPr>
        <sz val="9"/>
        <color rgb="FF000000"/>
        <rFont val="Times New Roman"/>
        <family val="1"/>
      </rPr>
      <t>Sử dụng thành thạo phần mềm dạy học chuyên ngành để thiết kế bài giảng, tài liệu giảng dạy.</t>
    </r>
  </si>
  <si>
    <t>Sử dụng phần mêm Hot Potatoes vào việc soạn câu hỏi trắc nghiệm.</t>
  </si>
  <si>
    <t>Không sử dụng thành thạo các phần mềm dạy học chuyên ngành để thiết kế và chạy mô phỏng phục vụ cho công tác dạy học.</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</si>
  <si>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</si>
  <si>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</si>
  <si>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</si>
  <si>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Nghiệp vụ sư phạm bậc II;
Chứng chỉ bồi dưỡng Phương pháp dạy đại học.</t>
  </si>
  <si>
    <t>Có Chứng chỉ sư phạm bậc 2 của ĐHSPKT</t>
  </si>
  <si>
    <t xml:space="preserve">  + Có thời gian tham gia giảng dạy ít nhất 12 tháng.</t>
  </si>
  <si>
    <t xml:space="preserve">Có thời gian tham gia giảng dạy hơn 12 năm </t>
  </si>
  <si>
    <r>
      <t>Có thời gian tham gia giảng dạy 12 năm</t>
    </r>
    <r>
      <rPr>
        <sz val="12"/>
        <color rgb="FF000000"/>
        <rFont val="Times New Roman"/>
        <family val="1"/>
      </rPr>
      <t> </t>
    </r>
  </si>
  <si>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</si>
  <si>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</si>
  <si>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Có kế hoạch giảng dạy cho từng môn học.</t>
  </si>
  <si>
    <t>Có kế hoạch giảng dạy cho từng môn học</t>
  </si>
  <si>
    <t xml:space="preserve">  + Soạn giáo án theo quy định, thể hiện được các hoạt động dạy và học.</t>
  </si>
  <si>
    <t>Có giáo án cho các môn dạy</t>
  </si>
  <si>
    <t xml:space="preserve"> + Lựa chọn phương pháp dạy học phù hợp cho các bài học của chương trình môn học, mô-đun được phân công giảng dạy.</t>
  </si>
  <si>
    <t>Có giáo án (9+3) và CĐ, TC; dự giờ và đánh giá của tổ bộ môn và khoa</t>
  </si>
  <si>
    <t>Có giáo án, dự giờ và đánh giá tổ bộ môn và khoa</t>
  </si>
  <si>
    <t xml:space="preserve">  + Chuẩn bị đầy đủ các phương tiện dạy học, thiết bị, nguyên, nhiên, vật liệu thực hành cần thiết</t>
  </si>
  <si>
    <t>Chuẩn bị đầy đủ các phương tiện, thiết bị, nguyên, nhiên, vật liệu thực hành.</t>
  </si>
  <si>
    <t>Theo giáo án, dự giờ và đánh giá tổ bộ môn và khoa</t>
  </si>
  <si>
    <t xml:space="preserve">  + Tự làm các thiết bị dạy học đơn giản để phục vụ giảng dạy</t>
  </si>
  <si>
    <t>Sửa chữa, tự làm một số thiết bị dạy học</t>
  </si>
  <si>
    <t>Chưa làm Thiết bị đào tạo tự làm</t>
  </si>
  <si>
    <t xml:space="preserve">  + Chủ trì hoặc tham gia thiết kế và bố trí trang thiết bị dạy học của phòng học chuyên môn phù hợp với chương trình của ngành, nghề được phân công giảng dạy.</t>
  </si>
  <si>
    <t>Tham gia thiết kế và bố trí trang thiết bị dạy học của phòng học Thực hành Đo lường và mạch điện</t>
  </si>
  <si>
    <t>Quản lý phòng học Thực hành.</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</si>
  <si>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</si>
  <si>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</si>
  <si>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cho từng môn học; Có giáo án, dự giờ,  theo đánh giá của tổ bộ môn và khoa.</t>
  </si>
  <si>
    <t>Có kế hoạch giảng dạy cho từng môn học; Có giáo án, dự giờ,  đánh giá tổ bộ môn và khoa</t>
  </si>
  <si>
    <t xml:space="preserve"> + Thực hiện các giờ dạy lý thuyết, thực hành, tích hợp theo quy định</t>
  </si>
  <si>
    <t>Có dạy lý thuyết, thực hành theo TKB.</t>
  </si>
  <si>
    <t>Có dạy lý thuyết, thực hành, theo TKB của khoa</t>
  </si>
  <si>
    <t xml:space="preserve"> + Vận dụng, kết hợp các phương pháp dạy học để phát huy tính tích cực, sáng tạo, phát triển năng lực tự học của người học</t>
  </si>
  <si>
    <t>Theo giáo án, dự giờ, đánh giá tổ bộ môn và khoa.</t>
  </si>
  <si>
    <t>Theo giáo án, dự giờ, đánh giá tổ bộ môn và khoa</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</si>
  <si>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</si>
  <si>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</si>
  <si>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</si>
  <si>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Theo đề cương chi tiết của môn học, theo quy định của bộ môn và phòng Khảo thí và Đảm bảo chất lượng.</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</si>
  <si>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</si>
  <si>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</si>
  <si>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</si>
  <si>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Hồ sơ dạy học của GV: Sổ tay GV, phần mềm quản lý đào tạo;
-  Kết quả kiểm tra hồ sơ chuyên môn của Khoa và Tổ bộ môn trong mỗi học kỳ.</t>
  </si>
  <si>
    <t xml:space="preserve">Hồ sơ dạy học </t>
  </si>
  <si>
    <r>
      <t xml:space="preserve">  </t>
    </r>
    <r>
      <rPr>
        <sz val="9"/>
        <color rgb="FF000000"/>
        <rFont val="Times New Roman"/>
        <family val="1"/>
      </rPr>
      <t>+ Bảo quản, lưu trữ, sử dụng hồ sơ dạy học theo quy định</t>
    </r>
  </si>
  <si>
    <t>Hồ sơ lưu trữ của GV tại khoa</t>
  </si>
  <si>
    <t>Hồ sơ lưu trữ khoa chưa đầy đủ</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</si>
  <si>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</si>
  <si>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</si>
  <si>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Tham gia xây dựng, chỉnh lý đề cương chi tiết môn An toàn điện.</t>
  </si>
  <si>
    <t>Không tham gia xây dựng các chương trình đào tạo tại khoa</t>
  </si>
  <si>
    <t xml:space="preserve"> + Chủ trì hoặc tham gia biên soạn, chỉnh lý chương trình, giáo trình, tài liệu đào tạo trình độ cao đẳng; chương trình bồi dưỡng nghề nghiệp.</t>
  </si>
  <si>
    <t>Không tham gia biên soạn, chỉnh lý giáo trình, tài liệu đào tạo</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</si>
  <si>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</si>
  <si>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</si>
  <si>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Xây dựng kế hoạch giảng dạy cho từng môn học; SHCN lớp.</t>
  </si>
  <si>
    <t>Theo kế hoạch giảng dạy cho từng môn học; SHCN lớp; Đưa SV đi thực tập tại các doanh nghiệp; chưa tham gia CLB, Đoàn, Hội</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</si>
  <si>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</si>
  <si>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</si>
  <si>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</si>
  <si>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Điểm danh SV theo môn học trên lớp và nhập vào phần mềm PMT-EMS và CVHT;
Bảng Đánh giá Rèn luyện đạo đức  của HS trong từng học kì và năm học (nộp).</t>
  </si>
  <si>
    <t>Có tham gia CVHT</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</si>
  <si>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</si>
  <si>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</si>
  <si>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Quản lý trực tiếp trên lớp, thông qua GVCN, CVHT, cán bộ lớp, Email, điện thoại và phần mềm PMT-EMS</t>
  </si>
  <si>
    <t xml:space="preserve">Quản lý trực tiếp trên lớp, thông qua GVCN, CVHT, cán bộ lớp, </t>
  </si>
  <si>
    <t xml:space="preserve">  + Xây dựng môi trường giáo dục, học tập lành mạnh, thuận lợi, dân chủ, hợp tác</t>
  </si>
  <si>
    <t>Xây dựng môi trường học tập trong lớp học lành mạnh, dân chủ trong từng môn học; thân thiện với HSSV.</t>
  </si>
  <si>
    <t>Có quản lý phòng TH, nhưng chưa sạch sẽ</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</si>
  <si>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</si>
  <si>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</si>
  <si>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Làm công tác GVCN; 
Thực hiện họp PHHS trong từng học kỳ;
Liên hệ với PHHS qua điện thoại, tin nhắn để phối hợp giáo dục HSSV.</t>
  </si>
  <si>
    <t>Quản lý trực tiếp trên lớp, thông qua GVCN, CVHT, cán bộ lớp, Email, điện thoại và phần mềm PMT-EMS; Chưa có quan hệ với doanh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</si>
  <si>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</si>
  <si>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GV đi thực tập tại DN</t>
  </si>
  <si>
    <t>Tham gia thực tập tại doanh nghiệp; Chưa có quan hệ  với doanh nghiệp nhằm phát triển cơ sở hoạt động giáo dục nghề nghiệp.nhằm phát triển cơ sở hoạt động giáo dục nghề nghiệp</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</si>
  <si>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</si>
  <si>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</si>
  <si>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</si>
  <si>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Phiếu dự giờ; họp chuyên môn của tổ và khoa; trao đổi kinh nghiệm giảng dạy, giáo dục với đồng nghiệp tham gia học nâng cao chuyên môn do khoa và trường tổ chức;</t>
  </si>
  <si>
    <t>Tham gia dự giờ; họp chuyên môn của tổ và khoa; tham gia học nâng cao chuyên môn do khoa và trường tổ chức</t>
  </si>
  <si>
    <t xml:space="preserve">  + Tham gia hội giảng các cấp</t>
  </si>
  <si>
    <t>Chưa tham gia hội giảng các cấp</t>
  </si>
  <si>
    <t xml:space="preserve">  + Thường xuyên tự học tập, bồi dưỡng, rèn luyện nâng cao trình độ chuyên môn, nghiệp vụ, phẩm chất đạo đức nghề nghiệp</t>
  </si>
  <si>
    <t>Qua đánh giá chuyên môn tổ - khoa</t>
  </si>
  <si>
    <t>Tham gia thực tập tại doanh nghiệp</t>
  </si>
  <si>
    <t xml:space="preserve">  + Tham gia các khóa đào tạo, bồi dưỡng nâng cao trình độ, cập nhật kiến thức, kỹ năng nghề, công nghệ, phương pháp giảng dạy đáp ứng yêu cầu của giáo dục nghề nghiệp.</t>
  </si>
  <si>
    <t xml:space="preserve">GV tham gia học do trường và khoa tổ chức
</t>
  </si>
  <si>
    <t>Chưa Tham gia khóa đào tạo, bồi dưỡng nâng cao trình độ, cập nhật kiến thức, kỹ năng nghề, công nghệ.</t>
  </si>
  <si>
    <t xml:space="preserve">   - Tiêu chuẩn 2: Phát triển năng lực nghề nghiệp cho người học</t>
  </si>
  <si>
    <t xml:space="preserve">  + Hướng dẫn thực tập kết hợp với thực tiễn nghề nghiệp</t>
  </si>
  <si>
    <t xml:space="preserve">Hướng dẫn SV thực tập TN  tại các doanh nghiệp; </t>
  </si>
  <si>
    <t xml:space="preserve">Hướng dẫn SV thực tập TN  tại các doanh nghiệp </t>
  </si>
  <si>
    <t xml:space="preserve">  + Tham gia bồi dưỡng nâng cao, luyện tay nghề cho học sinh, sinh viên giỏi các cấp</t>
  </si>
  <si>
    <t>Chưa tham gia hướng dẫn SV tham gia thi giỏi nghề cấp thành phố</t>
  </si>
  <si>
    <t xml:space="preserve">  - Tiêu chuẩn 3: Nghiên cứu khoa học</t>
  </si>
  <si>
    <t xml:space="preserve">  + Có kiến thức, kỹ năng cơ bản về nghiên cứu khoa học và công nghệ</t>
  </si>
  <si>
    <t xml:space="preserve">  Có kiến thức, kỹ năng cơ bản về nghiên cứu khoa học và công nghệ</t>
  </si>
  <si>
    <t>Có chứng chỉ NCKH</t>
  </si>
  <si>
    <t xml:space="preserve">  + Chủ trì hoặc tham gia đề tài nghiên cứu khoa học từ cấp cơ sở trở lên.</t>
  </si>
  <si>
    <t>Không chủ trì hoặc tham gia đề tài nghiên cứu khoa học cấp trường</t>
  </si>
  <si>
    <t>Tổng số điểm đánh giá</t>
  </si>
  <si>
    <t>Điểm quy đổi</t>
  </si>
  <si>
    <t>Xếp loại</t>
  </si>
  <si>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</si>
  <si>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</si>
  <si>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r>
      <t xml:space="preserve">                     </t>
    </r>
    <r>
      <rPr>
        <b/>
        <sz val="13"/>
        <color theme="1"/>
        <rFont val="Times New Roman"/>
        <family val="1"/>
      </rPr>
      <t xml:space="preserve"> Nguyên Thùy Dương</t>
    </r>
  </si>
  <si>
    <t>Châu Văn Bảo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</si>
</sst>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0" x14ac:knownFonts="1">
    <font>
      <sz val="11"/>
      <color theme="1"/>
      <name val="Calibri"/>
      <family val="2"/>
      <scheme val="minor"/>
    </font>
    <font>
      <b/>
      <sz val="11"/>
      <color theme="1"/>
      <name val="Calibri"/>
      <family val="2"/>
      <scheme val="minor"/>
    </font>
    <font>
      <b/>
      <sz val="14"/>
      <color rgb="FF000000"/>
      <name val="Times New Roman"/>
      <family val="1"/>
    </font>
    <font>
      <sz val="13"/>
      <color rgb="FF000000"/>
      <name val="Times New Roman"/>
      <family val="1"/>
    </font>
    <font>
      <b/>
      <sz val="13"/>
      <color rgb="FF000000"/>
      <name val="Times New Roman"/>
      <family val="1"/>
    </font>
    <font>
      <i/>
      <sz val="13"/>
      <color rgb="FF000000"/>
      <name val="Times New Roman"/>
      <family val="1"/>
    </font>
    <font>
      <i/>
      <sz val="13"/>
      <color rgb="FFFF0000"/>
      <name val="Times New Roman"/>
      <family val="1"/>
    </font>
    <font>
      <b/>
      <sz val="22"/>
      <color rgb="FFFF0000"/>
      <name val="Times New Roman"/>
      <family val="1"/>
    </font>
    <font>
      <b/>
      <sz val="12"/>
      <color rgb="FFFF0000"/>
      <name val="Times New Roman"/>
      <family val="1"/>
    </font>
    <font>
      <b/>
      <sz val="12"/>
      <color rgb="FF000000"/>
      <name val="Times New Roman"/>
      <family val="1"/>
    </font>
    <font>
      <sz val="12"/>
      <color rgb="FF000000"/>
      <name val="Times New Roman"/>
      <family val="1"/>
    </font>
    <font>
      <b/>
      <i/>
      <sz val="12"/>
      <color rgb="FF000000"/>
      <name val="Times New Roman"/>
      <family val="1"/>
    </font>
    <font>
      <b/>
      <i/>
      <sz val="12"/>
      <color rgb="FFFF0000"/>
      <name val="Times New Roman"/>
      <family val="1"/>
    </font>
    <font>
      <b/>
      <sz val="12"/>
      <name val="Times New Roman"/>
      <family val="1"/>
    </font>
    <font>
      <sz val="9"/>
      <color rgb="FF000000"/>
      <name val="Times New Roman"/>
      <family val="1"/>
    </font>
    <font>
      <sz val="11"/>
      <color rgb="FF000000"/>
      <name val="Times New Roman"/>
      <family val="1"/>
    </font>
    <font>
      <sz val="7"/>
      <color rgb="FF000000"/>
      <name val="Times New Roman"/>
      <family val="1"/>
    </font>
    <font>
      <sz val="12"/>
      <name val="Times New Roman"/>
      <family val="1"/>
    </font>
    <font>
      <sz val="10"/>
      <color rgb="FF000000"/>
      <name val="Times New Roman"/>
      <family val="1"/>
    </font>
    <font>
      <sz val="9"/>
      <color theme="1"/>
      <name val="Times New Roman"/>
      <family val="1"/>
    </font>
    <font>
      <sz val="9"/>
      <color rgb="FFFF0000"/>
      <name val="Times New Roman"/>
      <family val="1"/>
    </font>
    <font>
      <sz val="12"/>
      <color indexed="8"/>
      <name val="Times New Roman"/>
    </font>
    <font>
      <b/>
      <sz val="12"/>
      <color theme="1"/>
      <name val="Times New Roman"/>
      <family val="1"/>
    </font>
    <font>
      <sz val="9"/>
      <name val="Times New Roman"/>
      <family val="1"/>
    </font>
    <font>
      <b/>
      <sz val="10"/>
      <color rgb="FF000000"/>
      <name val="Times New Roman"/>
      <family val="1"/>
    </font>
    <font>
      <b/>
      <sz val="12"/>
      <color indexed="8"/>
      <name val="Times New Roman"/>
    </font>
    <font>
      <b/>
      <sz val="12"/>
      <name val="Times New Roman"/>
    </font>
    <font>
      <sz val="11"/>
      <color theme="1"/>
      <name val="Times New Roman"/>
      <family val="1"/>
    </font>
    <font>
      <sz val="12"/>
      <name val="Times New Roman"/>
    </font>
    <font>
      <sz val="9"/>
      <name val="Arial"/>
    </font>
    <font>
      <sz val="9"/>
      <name val="Times New Roman"/>
    </font>
    <font>
      <sz val="9"/>
      <color indexed="10"/>
      <name val="Cambria"/>
    </font>
    <font>
      <sz val="12"/>
      <color theme="1"/>
      <name val="Times New Roman"/>
      <family val="1"/>
    </font>
    <font>
      <sz val="9"/>
      <color theme="1"/>
      <name val="Cambria"/>
      <family val="1"/>
    </font>
    <font>
      <b/>
      <sz val="12"/>
      <color indexed="10"/>
      <name val="Times New Roman"/>
    </font>
    <font>
      <sz val="9"/>
      <color indexed="10"/>
      <name val="Times New Roman"/>
    </font>
    <font>
      <sz val="9"/>
      <color indexed="10"/>
      <name val="Times New Roman"/>
      <family val="1"/>
    </font>
    <font>
      <sz val="13"/>
      <color theme="1"/>
      <name val="Times New Roman"/>
      <family val="1"/>
    </font>
    <font>
      <i/>
      <sz val="13"/>
      <color theme="1"/>
      <name val="Times New Roman"/>
      <family val="1"/>
    </font>
    <font>
      <b/>
      <sz val="13"/>
      <color theme="1"/>
      <name val="Times New Roman"/>
      <family val="1"/>
    </font>
  </fonts>
  <fills count="12">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8" tint="0.79998168889431442"/>
        <bgColor indexed="64"/>
      </patternFill>
    </fill>
    <fill>
      <patternFill patternType="solid">
        <fgColor indexed="27"/>
        <bgColor indexed="64"/>
      </patternFill>
    </fill>
    <fill>
      <patternFill patternType="solid">
        <fgColor indexed="43"/>
        <bgColor indexed="64"/>
      </patternFill>
    </fill>
    <fill>
      <patternFill patternType="solid">
        <fgColor indexed="9"/>
        <bgColor indexed="64"/>
      </patternFill>
    </fill>
    <fill>
      <patternFill patternType="solid">
        <fgColor rgb="FFFFFF00"/>
        <bgColor indexed="64"/>
      </patternFill>
    </fill>
  </fills>
  <borders count="8">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1">
    <xf numFmtId="0" fontId="0"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cellStyleXfs>
  <cellXfs count="108">
    <xf numFmtId="0" fontId="0" fillId="0" borderId="0" xfId="0"/>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left" vertical="center"/>
    </xf>
    <xf numFmtId="0" fontId="5" fillId="0" borderId="0" xfId="0" applyFont="1" applyAlignment="1">
      <alignment horizontal="left" vertical="center" wrapText="1"/>
    </xf>
    <xf numFmtId="0" fontId="7" fillId="0" borderId="1" xfId="0" applyFont="1" applyBorder="1" applyAlignment="1">
      <alignment horizontal="center"/>
    </xf>
    <xf numFmtId="0" fontId="7" fillId="0" borderId="1" xfId="0" applyFont="1" applyFill="1" applyBorder="1" applyAlignment="1">
      <alignment horizontal="center"/>
    </xf>
    <xf numFmtId="0" fontId="8" fillId="0" borderId="1" xfId="0" applyFont="1" applyBorder="1" applyAlignment="1">
      <alignment horizontal="center"/>
    </xf>
    <xf numFmtId="0" fontId="9"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9" fillId="3" borderId="7" xfId="0" applyFont="1" applyFill="1" applyBorder="1" applyAlignment="1">
      <alignment horizontal="justify" vertical="center" wrapText="1"/>
    </xf>
    <xf numFmtId="0" fontId="8" fillId="3" borderId="7" xfId="0" applyFont="1" applyFill="1" applyBorder="1" applyAlignment="1">
      <alignment horizontal="center" vertical="center" wrapText="1"/>
    </xf>
    <xf numFmtId="164" fontId="8" fillId="3" borderId="7"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0" fillId="0" borderId="0" xfId="0" applyFill="1"/>
    <xf numFmtId="0" fontId="10" fillId="4" borderId="7" xfId="0" applyFont="1" applyFill="1" applyBorder="1" applyAlignment="1">
      <alignment horizontal="justify" vertical="center" wrapText="1"/>
    </xf>
    <xf numFmtId="0" fontId="9" fillId="4" borderId="7" xfId="0" applyFont="1" applyFill="1" applyBorder="1" applyAlignment="1">
      <alignment horizontal="center" vertical="center" wrapText="1"/>
    </xf>
    <xf numFmtId="164" fontId="9" fillId="4" borderId="7" xfId="0" applyNumberFormat="1" applyFont="1" applyFill="1" applyBorder="1" applyAlignment="1">
      <alignment horizontal="center" vertical="center" wrapText="1"/>
    </xf>
    <xf numFmtId="164" fontId="13" fillId="4" borderId="7" xfId="0" applyNumberFormat="1"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5"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1" fontId="10" fillId="0" borderId="3" xfId="0" applyNumberFormat="1" applyFont="1" applyFill="1" applyBorder="1" applyAlignment="1">
      <alignment horizontal="center" vertical="center" wrapText="1"/>
    </xf>
    <xf numFmtId="164" fontId="10" fillId="5" borderId="7" xfId="0" applyNumberFormat="1" applyFont="1" applyFill="1" applyBorder="1" applyAlignment="1">
      <alignment horizontal="center" vertical="center" wrapText="1"/>
    </xf>
    <xf numFmtId="0" fontId="15" fillId="0" borderId="0" xfId="0" applyFont="1" applyAlignment="1">
      <alignment horizontal="left" vertical="center" wrapText="1" indent="1"/>
    </xf>
    <xf numFmtId="1" fontId="10" fillId="6" borderId="3" xfId="0" applyNumberFormat="1" applyFont="1" applyFill="1" applyBorder="1" applyAlignment="1">
      <alignment horizontal="center" vertical="center" wrapText="1"/>
    </xf>
    <xf numFmtId="1" fontId="10" fillId="7" borderId="3" xfId="0" applyNumberFormat="1" applyFont="1" applyFill="1" applyBorder="1" applyAlignment="1">
      <alignment horizontal="center" vertical="center" wrapText="1"/>
    </xf>
    <xf numFmtId="164" fontId="17" fillId="7" borderId="7" xfId="0" applyNumberFormat="1" applyFont="1" applyFill="1" applyBorder="1" applyAlignment="1">
      <alignment horizontal="center" vertical="center" wrapText="1"/>
    </xf>
    <xf numFmtId="0" fontId="14" fillId="0" borderId="7" xfId="0" applyFont="1" applyBorder="1" applyAlignment="1">
      <alignment horizontal="left" vertical="center" wrapText="1"/>
    </xf>
    <xf numFmtId="0" fontId="14" fillId="2" borderId="7" xfId="0" applyFont="1" applyFill="1" applyBorder="1" applyAlignment="1">
      <alignment horizontal="justify" vertical="center" wrapText="1"/>
    </xf>
    <xf numFmtId="0" fontId="18" fillId="2" borderId="7" xfId="0" applyFont="1" applyFill="1" applyBorder="1" applyAlignment="1">
      <alignment horizontal="justify" vertical="center" wrapText="1"/>
    </xf>
    <xf numFmtId="0" fontId="19" fillId="2" borderId="7" xfId="0" applyFont="1" applyFill="1" applyBorder="1" applyAlignment="1">
      <alignment horizontal="justify" vertical="center" wrapText="1"/>
    </xf>
    <xf numFmtId="0" fontId="20" fillId="0" borderId="7" xfId="0" applyFont="1" applyBorder="1" applyAlignment="1">
      <alignment vertical="center" wrapText="1"/>
    </xf>
    <xf numFmtId="0" fontId="9" fillId="4" borderId="5"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4" fillId="2" borderId="2" xfId="0" applyFont="1" applyFill="1" applyBorder="1" applyAlignment="1">
      <alignment horizontal="center" vertical="center" wrapText="1"/>
    </xf>
    <xf numFmtId="1" fontId="21" fillId="6" borderId="3" xfId="0" applyNumberFormat="1" applyFont="1" applyFill="1" applyBorder="1" applyAlignment="1">
      <alignment horizontal="center" vertical="center" wrapText="1"/>
    </xf>
    <xf numFmtId="1" fontId="21" fillId="8" borderId="3" xfId="0" applyNumberFormat="1" applyFont="1" applyFill="1" applyBorder="1" applyAlignment="1">
      <alignment horizontal="center" vertical="center" wrapText="1"/>
    </xf>
    <xf numFmtId="0" fontId="22" fillId="4" borderId="5"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23" fillId="2" borderId="7" xfId="0" applyFont="1" applyFill="1" applyBorder="1" applyAlignment="1">
      <alignment horizontal="justify" vertical="center" wrapText="1"/>
    </xf>
    <xf numFmtId="0" fontId="14" fillId="0" borderId="0" xfId="0" applyFont="1" applyAlignment="1">
      <alignment vertical="center" wrapText="1"/>
    </xf>
    <xf numFmtId="0" fontId="20" fillId="2" borderId="7" xfId="0" applyFont="1" applyFill="1" applyBorder="1" applyAlignment="1">
      <alignment horizontal="justify" vertical="center" wrapText="1"/>
    </xf>
    <xf numFmtId="0" fontId="22" fillId="3" borderId="7" xfId="0" applyFont="1" applyFill="1" applyBorder="1" applyAlignment="1">
      <alignment horizontal="center" vertical="center"/>
    </xf>
    <xf numFmtId="0" fontId="22" fillId="4" borderId="7" xfId="0" applyFont="1" applyFill="1" applyBorder="1" applyAlignment="1">
      <alignment horizontal="center" vertical="center"/>
    </xf>
    <xf numFmtId="0" fontId="14" fillId="2" borderId="7" xfId="0" applyFont="1" applyFill="1" applyBorder="1" applyAlignment="1">
      <alignment horizontal="left" vertical="center" wrapText="1"/>
    </xf>
    <xf numFmtId="0" fontId="24" fillId="4" borderId="7" xfId="0" applyFont="1" applyFill="1" applyBorder="1" applyAlignment="1">
      <alignment horizontal="center" vertical="center" wrapText="1"/>
    </xf>
    <xf numFmtId="0" fontId="25" fillId="9" borderId="7" xfId="0" applyNumberFormat="1" applyFont="1" applyFill="1" applyBorder="1" applyAlignment="1">
      <alignment horizontal="center" vertical="center" wrapText="1"/>
    </xf>
    <xf numFmtId="164" fontId="26" fillId="9" borderId="7" xfId="0" applyNumberFormat="1" applyFont="1" applyFill="1" applyBorder="1" applyAlignment="1">
      <alignment horizontal="center" vertical="center" wrapText="1"/>
    </xf>
    <xf numFmtId="0" fontId="25" fillId="9" borderId="7" xfId="0" applyNumberFormat="1" applyFont="1" applyFill="1" applyBorder="1" applyAlignment="1">
      <alignment horizontal="center" vertical="center"/>
    </xf>
    <xf numFmtId="0" fontId="27" fillId="2" borderId="7" xfId="0" applyFont="1" applyFill="1" applyBorder="1" applyAlignment="1">
      <alignment horizontal="justify" vertical="center" wrapText="1"/>
    </xf>
    <xf numFmtId="0" fontId="18" fillId="2" borderId="7" xfId="0" applyFont="1" applyFill="1" applyBorder="1" applyAlignment="1">
      <alignment horizontal="center" vertical="center" wrapText="1"/>
    </xf>
    <xf numFmtId="164" fontId="28" fillId="8" borderId="7" xfId="0" applyNumberFormat="1" applyFont="1" applyFill="1" applyBorder="1" applyAlignment="1">
      <alignment horizontal="center" vertical="center" wrapText="1"/>
    </xf>
    <xf numFmtId="0" fontId="30" fillId="10" borderId="7" xfId="1" applyFont="1" applyFill="1" applyBorder="1" applyAlignment="1">
      <alignment horizontal="justify" vertical="center"/>
    </xf>
    <xf numFmtId="0" fontId="30" fillId="10" borderId="7" xfId="2" applyFont="1" applyFill="1" applyBorder="1" applyAlignment="1">
      <alignment horizontal="justify" vertical="center"/>
    </xf>
    <xf numFmtId="0" fontId="30" fillId="10" borderId="7" xfId="3" applyFont="1" applyFill="1" applyBorder="1" applyAlignment="1">
      <alignment horizontal="justify" vertical="center"/>
    </xf>
    <xf numFmtId="0" fontId="30" fillId="10" borderId="7" xfId="4" applyFont="1" applyFill="1" applyBorder="1" applyAlignment="1">
      <alignment horizontal="justify" vertical="center"/>
    </xf>
    <xf numFmtId="0" fontId="30" fillId="10" borderId="7" xfId="5" applyFont="1" applyFill="1" applyBorder="1" applyAlignment="1">
      <alignment horizontal="justify" vertical="center"/>
    </xf>
    <xf numFmtId="0" fontId="31" fillId="10" borderId="7" xfId="6" applyFont="1" applyFill="1" applyBorder="1" applyAlignment="1">
      <alignment horizontal="justify" vertical="center"/>
    </xf>
    <xf numFmtId="0" fontId="32" fillId="4" borderId="7" xfId="0" applyFont="1" applyFill="1" applyBorder="1" applyAlignment="1">
      <alignment horizontal="justify" vertical="center" wrapText="1"/>
    </xf>
    <xf numFmtId="0" fontId="10" fillId="7" borderId="7" xfId="0" applyFont="1" applyFill="1" applyBorder="1" applyAlignment="1">
      <alignment horizontal="center" vertical="center" wrapText="1"/>
    </xf>
    <xf numFmtId="0" fontId="30" fillId="0" borderId="7" xfId="7" applyFont="1" applyBorder="1" applyAlignment="1">
      <alignment horizontal="left" vertical="center" wrapText="1"/>
    </xf>
    <xf numFmtId="0" fontId="10" fillId="4" borderId="3" xfId="0" applyFont="1" applyFill="1" applyBorder="1" applyAlignment="1">
      <alignment vertical="center" wrapText="1"/>
    </xf>
    <xf numFmtId="0" fontId="14" fillId="2" borderId="3" xfId="0" applyFont="1" applyFill="1" applyBorder="1" applyAlignment="1">
      <alignment vertical="center" wrapText="1"/>
    </xf>
    <xf numFmtId="0" fontId="33" fillId="2" borderId="7" xfId="0" applyFont="1" applyFill="1" applyBorder="1" applyAlignment="1">
      <alignment horizontal="justify" vertical="center" wrapText="1"/>
    </xf>
    <xf numFmtId="0" fontId="9" fillId="3" borderId="3" xfId="0" applyFont="1" applyFill="1" applyBorder="1" applyAlignment="1">
      <alignment vertical="center" wrapText="1"/>
    </xf>
    <xf numFmtId="0" fontId="34" fillId="3" borderId="7" xfId="0" applyNumberFormat="1" applyFont="1" applyFill="1" applyBorder="1" applyAlignment="1">
      <alignment horizontal="center" vertical="center" wrapText="1"/>
    </xf>
    <xf numFmtId="164" fontId="34" fillId="3" borderId="7" xfId="0" applyNumberFormat="1" applyFont="1" applyFill="1" applyBorder="1" applyAlignment="1">
      <alignment horizontal="center" vertical="center" wrapText="1"/>
    </xf>
    <xf numFmtId="0" fontId="25" fillId="3" borderId="7" xfId="0" applyNumberFormat="1" applyFont="1" applyFill="1" applyBorder="1" applyAlignment="1">
      <alignment horizontal="center" vertical="center" wrapText="1"/>
    </xf>
    <xf numFmtId="0" fontId="19" fillId="2" borderId="7" xfId="0" applyFont="1" applyFill="1" applyBorder="1" applyAlignment="1">
      <alignment horizontal="center" vertical="center" wrapText="1"/>
    </xf>
    <xf numFmtId="0" fontId="30" fillId="10" borderId="7" xfId="8" applyFont="1" applyFill="1" applyBorder="1" applyAlignment="1">
      <alignment horizontal="justify" vertical="center"/>
    </xf>
    <xf numFmtId="0" fontId="35" fillId="0" borderId="7" xfId="0" applyNumberFormat="1" applyFont="1" applyFill="1" applyBorder="1" applyAlignment="1">
      <alignment horizontal="justify" vertical="center"/>
    </xf>
    <xf numFmtId="0" fontId="14" fillId="0" borderId="7" xfId="0" applyFont="1" applyBorder="1" applyAlignment="1">
      <alignment vertical="center" wrapText="1"/>
    </xf>
    <xf numFmtId="0" fontId="36" fillId="10" borderId="7" xfId="9" applyFont="1" applyFill="1" applyBorder="1" applyAlignment="1">
      <alignment horizontal="justify" vertical="center"/>
    </xf>
    <xf numFmtId="0" fontId="14" fillId="0" borderId="7" xfId="0" applyFont="1" applyBorder="1" applyAlignment="1">
      <alignment vertical="center"/>
    </xf>
    <xf numFmtId="0" fontId="35" fillId="10" borderId="7" xfId="10" applyFont="1" applyFill="1" applyBorder="1" applyAlignment="1">
      <alignment horizontal="justify" vertical="center"/>
    </xf>
    <xf numFmtId="0" fontId="9" fillId="2" borderId="3" xfId="0" applyFont="1" applyFill="1" applyBorder="1" applyAlignment="1">
      <alignment vertical="center" wrapText="1"/>
    </xf>
    <xf numFmtId="0" fontId="9" fillId="5" borderId="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11" borderId="7" xfId="0" applyFont="1" applyFill="1" applyBorder="1" applyAlignment="1">
      <alignment horizontal="center" vertical="center" wrapText="1"/>
    </xf>
    <xf numFmtId="10" fontId="9" fillId="11" borderId="7" xfId="0" applyNumberFormat="1" applyFont="1" applyFill="1" applyBorder="1" applyAlignment="1">
      <alignment horizontal="center" vertical="center" wrapText="1"/>
    </xf>
    <xf numFmtId="0" fontId="9" fillId="6" borderId="7" xfId="0" applyFont="1" applyFill="1" applyBorder="1" applyAlignment="1">
      <alignment horizontal="center" vertical="center" wrapText="1"/>
    </xf>
    <xf numFmtId="1" fontId="9" fillId="11" borderId="7" xfId="0" applyNumberFormat="1" applyFont="1" applyFill="1" applyBorder="1" applyAlignment="1">
      <alignment horizontal="center" vertical="center" wrapText="1"/>
    </xf>
    <xf numFmtId="1" fontId="9" fillId="6" borderId="7" xfId="0" applyNumberFormat="1" applyFont="1" applyFill="1" applyBorder="1" applyAlignment="1">
      <alignment horizontal="center" vertical="center" wrapText="1"/>
    </xf>
    <xf numFmtId="0" fontId="9" fillId="2" borderId="5" xfId="0" applyFont="1" applyFill="1" applyBorder="1" applyAlignment="1">
      <alignment vertical="center" wrapText="1"/>
    </xf>
    <xf numFmtId="0" fontId="9" fillId="11" borderId="3" xfId="0" applyFont="1" applyFill="1" applyBorder="1" applyAlignment="1">
      <alignment horizontal="center" vertical="center" wrapText="1"/>
    </xf>
    <xf numFmtId="0" fontId="9" fillId="11" borderId="5" xfId="0" applyFont="1" applyFill="1" applyBorder="1" applyAlignment="1">
      <alignment horizontal="center" vertical="center" wrapText="1"/>
    </xf>
    <xf numFmtId="0" fontId="37" fillId="0" borderId="0" xfId="0" applyFont="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xf>
    <xf numFmtId="0" fontId="39" fillId="0" borderId="0" xfId="0" applyFont="1" applyAlignment="1">
      <alignment horizontal="center" vertical="center"/>
    </xf>
    <xf numFmtId="0" fontId="5" fillId="0" borderId="0" xfId="0" applyFont="1" applyAlignment="1"/>
    <xf numFmtId="0" fontId="5" fillId="0" borderId="0" xfId="0" applyFont="1" applyFill="1" applyAlignment="1"/>
    <xf numFmtId="0" fontId="32" fillId="0" borderId="0" xfId="0" applyFont="1"/>
    <xf numFmtId="0" fontId="4" fillId="0" borderId="0" xfId="0" applyFont="1" applyAlignment="1">
      <alignment vertical="center"/>
    </xf>
    <xf numFmtId="0" fontId="4" fillId="0" borderId="0" xfId="0" applyFont="1" applyFill="1" applyAlignment="1">
      <alignment vertical="center"/>
    </xf>
    <xf numFmtId="0" fontId="5" fillId="0" borderId="0" xfId="0" applyFont="1" applyAlignment="1">
      <alignment vertical="center"/>
    </xf>
    <xf numFmtId="0" fontId="5" fillId="0" borderId="0" xfId="0" applyFont="1" applyFill="1" applyAlignment="1">
      <alignment vertical="center"/>
    </xf>
  </cellXfs>
  <cellStyles count="11">
    <cellStyle name="Normal" xfId="0" builtinId="0"/>
    <cellStyle name="Normal_13-C.HIỀN_10" xfId="5"/>
    <cellStyle name="Normal_13-C.HIỀN_11" xfId="6"/>
    <cellStyle name="Normal_13-C.HIỀN_13" xfId="7"/>
    <cellStyle name="Normal_13-C.HIỀN_16" xfId="8"/>
    <cellStyle name="Normal_13-C.HIỀN_17" xfId="9"/>
    <cellStyle name="Normal_13-C.HIỀN_18" xfId="10"/>
    <cellStyle name="Normal_13-C.HIỀN_6" xfId="1"/>
    <cellStyle name="Normal_13-C.HIỀN_7" xfId="2"/>
    <cellStyle name="Normal_13-C.HIỀN_8" xfId="3"/>
    <cellStyle name="Normal_13-C.HIỀN_9"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2" name="Text Box 1">
          <a:extLst>
            <a:ext uri="{FF2B5EF4-FFF2-40B4-BE49-F238E27FC236}">
              <a16:creationId xmlns:a16="http://schemas.microsoft.com/office/drawing/2014/main" xmlns=""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496957</xdr:colOff>
      <xdr:row>4</xdr:row>
      <xdr:rowOff>114935</xdr:rowOff>
    </xdr:to>
    <xdr:grpSp>
      <xdr:nvGrpSpPr>
        <xdr:cNvPr id="3" name="Group 2">
          <a:extLst>
            <a:ext uri="{FF2B5EF4-FFF2-40B4-BE49-F238E27FC236}">
              <a16:creationId xmlns:a16="http://schemas.microsoft.com/office/drawing/2014/main" xmlns="" id="{03CC0BBB-952E-4574-A14C-D3B50EBD4D46}"/>
            </a:ext>
          </a:extLst>
        </xdr:cNvPr>
        <xdr:cNvGrpSpPr/>
      </xdr:nvGrpSpPr>
      <xdr:grpSpPr>
        <a:xfrm>
          <a:off x="276225" y="133350"/>
          <a:ext cx="2973457" cy="781685"/>
          <a:chOff x="289034" y="129172"/>
          <a:chExt cx="3184057" cy="743585"/>
        </a:xfrm>
      </xdr:grpSpPr>
      <xdr:sp macro="" textlink="">
        <xdr:nvSpPr>
          <xdr:cNvPr id="4" name="Text Box 2">
            <a:extLst>
              <a:ext uri="{FF2B5EF4-FFF2-40B4-BE49-F238E27FC236}">
                <a16:creationId xmlns:a16="http://schemas.microsoft.com/office/drawing/2014/main" xmlns="" id="{D414ADB6-994F-4699-BC55-DA92E7F6F78D}"/>
              </a:ext>
            </a:extLst>
          </xdr:cNvPr>
          <xdr:cNvSpPr txBox="1"/>
        </xdr:nvSpPr>
        <xdr:spPr>
          <a:xfrm>
            <a:off x="289034" y="129172"/>
            <a:ext cx="318405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5" name="Straight Connector 4">
            <a:extLst>
              <a:ext uri="{FF2B5EF4-FFF2-40B4-BE49-F238E27FC236}">
                <a16:creationId xmlns:a16="http://schemas.microsoft.com/office/drawing/2014/main" xmlns="" id="{36BF64C2-3730-4D17-B55F-CDF22547A532}"/>
              </a:ext>
            </a:extLst>
          </xdr:cNvPr>
          <xdr:cNvCxnSpPr/>
        </xdr:nvCxnSpPr>
        <xdr:spPr>
          <a:xfrm>
            <a:off x="1051200" y="793053"/>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6" name="Straight Connector 5">
          <a:extLst>
            <a:ext uri="{FF2B5EF4-FFF2-40B4-BE49-F238E27FC236}">
              <a16:creationId xmlns:a16="http://schemas.microsoft.com/office/drawing/2014/main" xmlns=""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workbookViewId="0">
      <selection sqref="A1:XFD1048576"/>
    </sheetView>
  </sheetViews>
  <sheetFormatPr defaultColWidth="9.140625" defaultRowHeight="15.75" x14ac:dyDescent="0.25"/>
  <cols>
    <col min="1" max="1" width="25.85546875" customWidth="1"/>
    <col min="2" max="2" width="7.42578125" customWidth="1"/>
    <col min="3" max="3" width="7.42578125" hidden="1" customWidth="1"/>
    <col min="4" max="4" width="8" style="21" customWidth="1"/>
    <col min="5" max="5" width="13.140625" style="21" customWidth="1"/>
    <col min="6" max="6" width="24.85546875" customWidth="1"/>
    <col min="7" max="7" width="9.28515625" customWidth="1"/>
    <col min="8" max="8" width="8.5703125" customWidth="1"/>
    <col min="9" max="9" width="13.140625" customWidth="1"/>
    <col min="10" max="10" width="24.140625" style="103" customWidth="1"/>
  </cols>
  <sheetData>
    <row r="6" spans="1:13" ht="18.75" x14ac:dyDescent="0.25">
      <c r="A6" s="1" t="s">
        <v>0</v>
      </c>
      <c r="B6" s="1"/>
      <c r="C6" s="1"/>
      <c r="D6" s="1"/>
      <c r="E6" s="1"/>
      <c r="F6" s="1"/>
      <c r="G6" s="1"/>
      <c r="H6" s="1"/>
      <c r="I6" s="1"/>
      <c r="J6" s="1"/>
    </row>
    <row r="7" spans="1:13" ht="18.75" x14ac:dyDescent="0.25">
      <c r="A7" s="1" t="s">
        <v>1</v>
      </c>
      <c r="B7" s="1"/>
      <c r="C7" s="1"/>
      <c r="D7" s="1"/>
      <c r="E7" s="1"/>
      <c r="F7" s="1"/>
      <c r="G7" s="1"/>
      <c r="H7" s="1"/>
      <c r="I7" s="1"/>
      <c r="J7" s="1"/>
    </row>
    <row r="8" spans="1:13" ht="16.5" x14ac:dyDescent="0.25">
      <c r="A8" s="2" t="s">
        <v>2</v>
      </c>
      <c r="B8" s="2"/>
      <c r="C8" s="2"/>
      <c r="D8" s="2"/>
      <c r="E8" s="2"/>
      <c r="F8" s="2"/>
      <c r="G8" s="2"/>
      <c r="H8" s="2"/>
      <c r="I8" s="2"/>
      <c r="J8" s="2"/>
    </row>
    <row r="9" spans="1:13" ht="16.5" x14ac:dyDescent="0.25">
      <c r="A9" s="2" t="s">
        <v>3</v>
      </c>
      <c r="B9" s="2"/>
      <c r="C9" s="2"/>
      <c r="D9" s="2"/>
      <c r="E9" s="2"/>
      <c r="F9" s="2"/>
      <c r="G9" s="2"/>
      <c r="H9" s="2"/>
      <c r="I9" s="2"/>
      <c r="J9" s="2"/>
    </row>
    <row r="10" spans="1:13" ht="16.5" x14ac:dyDescent="0.25">
      <c r="A10" s="2" t="s">
        <v>4</v>
      </c>
      <c r="B10" s="2"/>
      <c r="C10" s="2"/>
      <c r="D10" s="2"/>
      <c r="E10" s="2"/>
      <c r="F10" s="2"/>
      <c r="G10" s="2"/>
      <c r="H10" s="2"/>
      <c r="I10" s="2"/>
      <c r="J10" s="2"/>
    </row>
    <row r="11" spans="1:13" ht="20.45" customHeight="1" x14ac:dyDescent="0.25">
      <c r="A11" s="3" t="s">
        <v>5</v>
      </c>
      <c r="B11" s="3"/>
      <c r="C11" s="3"/>
      <c r="D11" s="3"/>
      <c r="E11" s="3"/>
      <c r="F11" s="3"/>
      <c r="G11" s="3"/>
      <c r="H11" s="3"/>
      <c r="I11" s="3"/>
      <c r="J11" s="3"/>
    </row>
    <row r="12" spans="1:13" ht="54" hidden="1" customHeight="1" x14ac:dyDescent="0.25">
      <c r="A12" s="4" t="s">
        <v>6</v>
      </c>
      <c r="B12" s="4"/>
      <c r="C12" s="4"/>
      <c r="D12" s="4"/>
      <c r="E12" s="4"/>
      <c r="F12" s="4"/>
      <c r="G12" s="4"/>
      <c r="H12" s="4"/>
      <c r="I12" s="4"/>
      <c r="J12" s="4"/>
    </row>
    <row r="13" spans="1:13" ht="9.6" customHeight="1" thickBot="1" x14ac:dyDescent="0.4">
      <c r="B13" s="5"/>
      <c r="C13" s="5"/>
      <c r="D13" s="6"/>
      <c r="E13" s="6"/>
      <c r="F13" s="5"/>
      <c r="G13" s="5"/>
      <c r="H13" s="5"/>
      <c r="I13" s="5"/>
      <c r="J13" s="7"/>
    </row>
    <row r="14" spans="1:13" ht="17.45" customHeight="1" thickBot="1" x14ac:dyDescent="0.3">
      <c r="A14" s="8" t="s">
        <v>7</v>
      </c>
      <c r="B14" s="8" t="s">
        <v>8</v>
      </c>
      <c r="C14" s="8" t="s">
        <v>8</v>
      </c>
      <c r="D14" s="9" t="s">
        <v>9</v>
      </c>
      <c r="E14" s="10"/>
      <c r="F14" s="11"/>
      <c r="G14" s="9" t="s">
        <v>10</v>
      </c>
      <c r="H14" s="10"/>
      <c r="I14" s="10"/>
      <c r="J14" s="11"/>
      <c r="M14" s="12"/>
    </row>
    <row r="15" spans="1:13" ht="158.25" thickBot="1" x14ac:dyDescent="0.3">
      <c r="A15" s="13"/>
      <c r="B15" s="13"/>
      <c r="C15" s="13"/>
      <c r="D15" s="14" t="s">
        <v>11</v>
      </c>
      <c r="E15" s="14" t="s">
        <v>12</v>
      </c>
      <c r="F15" s="15" t="s">
        <v>13</v>
      </c>
      <c r="G15" s="15" t="s">
        <v>14</v>
      </c>
      <c r="H15" s="15" t="s">
        <v>15</v>
      </c>
      <c r="I15" s="16" t="s">
        <v>16</v>
      </c>
      <c r="J15" s="15" t="s">
        <v>17</v>
      </c>
      <c r="M15" s="12"/>
    </row>
    <row r="16" spans="1:13" s="21" customFormat="1" ht="32.25" thickBot="1" x14ac:dyDescent="0.3">
      <c r="A16" s="17" t="s">
        <v>18</v>
      </c>
      <c r="B16" s="18">
        <f>SUM(B17,B24,B27)</f>
        <v>20</v>
      </c>
      <c r="C16" s="18">
        <f>SUM(C17,C24,C27)</f>
        <v>20</v>
      </c>
      <c r="D16" s="18">
        <f>SUM(D17,D24,D27)</f>
        <v>19</v>
      </c>
      <c r="E16" s="19">
        <f>(D16/B16)</f>
        <v>0.95</v>
      </c>
      <c r="F16" s="20" t="str">
        <f>IF(E16&gt;=0.5,"Đạt","Không đạt")</f>
        <v>Đạt</v>
      </c>
      <c r="G16" s="18">
        <f>SUM(G17,G24,G27)</f>
        <v>10</v>
      </c>
      <c r="H16" s="18">
        <f>SUM(H17,H24,H27)</f>
        <v>10</v>
      </c>
      <c r="I16" s="19">
        <f t="shared" ref="I16:I79" si="0">(H16/B16)</f>
        <v>0.5</v>
      </c>
      <c r="J16" s="20" t="str">
        <f>IF(I16&gt;=0.5,"Đạt","Không đạt")</f>
        <v>Đạt</v>
      </c>
    </row>
    <row r="17" spans="1:10" s="21" customFormat="1" ht="32.25" thickBot="1" x14ac:dyDescent="0.3">
      <c r="A17" s="22" t="s">
        <v>19</v>
      </c>
      <c r="B17" s="23">
        <f>SUM(B18:B23)</f>
        <v>12</v>
      </c>
      <c r="C17" s="23">
        <f>SUM(C18:C23)</f>
        <v>12</v>
      </c>
      <c r="D17" s="23">
        <f>SUM(D18:D23)</f>
        <v>12</v>
      </c>
      <c r="E17" s="24">
        <f>(D17/B17)</f>
        <v>1</v>
      </c>
      <c r="F17" s="23" t="str">
        <f>IF(E17&gt;=0.5,"Đạt"," Không đạt")</f>
        <v>Đạt</v>
      </c>
      <c r="G17" s="23">
        <f>SUM(G18:G23)</f>
        <v>7</v>
      </c>
      <c r="H17" s="23">
        <f>SUM(H18:H23)</f>
        <v>7</v>
      </c>
      <c r="I17" s="25">
        <f t="shared" si="0"/>
        <v>0.58333333333333337</v>
      </c>
      <c r="J17" s="23" t="str">
        <f>IF(I17&gt;=0.5,"Đạt","Không đạt")</f>
        <v>Đạt</v>
      </c>
    </row>
    <row r="18" spans="1:10" ht="172.5" thickBot="1" x14ac:dyDescent="0.3">
      <c r="A18" s="26" t="s">
        <v>20</v>
      </c>
      <c r="B18" s="27">
        <v>2</v>
      </c>
      <c r="C18" s="28">
        <v>2</v>
      </c>
      <c r="D18" s="29">
        <v>2</v>
      </c>
      <c r="E18" s="30">
        <f>(D18/B18)</f>
        <v>1</v>
      </c>
      <c r="F18" s="31" t="s">
        <v>21</v>
      </c>
      <c r="G18" s="32">
        <v>2</v>
      </c>
      <c r="H18" s="33">
        <v>2</v>
      </c>
      <c r="I18" s="34">
        <f t="shared" si="0"/>
        <v>1</v>
      </c>
      <c r="J18" s="35" t="s">
        <v>22</v>
      </c>
    </row>
    <row r="19" spans="1:10" ht="36.75" thickBot="1" x14ac:dyDescent="0.3">
      <c r="A19" s="36" t="s">
        <v>23</v>
      </c>
      <c r="B19" s="27">
        <v>2</v>
      </c>
      <c r="C19" s="28">
        <v>2</v>
      </c>
      <c r="D19" s="29">
        <v>2</v>
      </c>
      <c r="E19" s="30">
        <f t="shared" ref="E19:E23" si="1">(D19/B19)</f>
        <v>1</v>
      </c>
      <c r="F19" s="37" t="s">
        <v>24</v>
      </c>
      <c r="G19" s="32">
        <v>2</v>
      </c>
      <c r="H19" s="33">
        <v>2</v>
      </c>
      <c r="I19" s="34">
        <f t="shared" si="0"/>
        <v>1</v>
      </c>
      <c r="J19" s="38" t="s">
        <v>25</v>
      </c>
    </row>
    <row r="20" spans="1:10" ht="36.75" thickBot="1" x14ac:dyDescent="0.3">
      <c r="A20" s="36" t="s">
        <v>26</v>
      </c>
      <c r="B20" s="27">
        <v>2</v>
      </c>
      <c r="C20" s="28">
        <v>2</v>
      </c>
      <c r="D20" s="29">
        <v>2</v>
      </c>
      <c r="E20" s="30">
        <f t="shared" si="1"/>
        <v>1</v>
      </c>
      <c r="F20" s="37" t="s">
        <v>24</v>
      </c>
      <c r="G20" s="32">
        <v>1</v>
      </c>
      <c r="H20" s="33">
        <v>1</v>
      </c>
      <c r="I20" s="34">
        <f t="shared" si="0"/>
        <v>0.5</v>
      </c>
      <c r="J20" s="38" t="s">
        <v>25</v>
      </c>
    </row>
    <row r="21" spans="1:10" ht="60.75" thickBot="1" x14ac:dyDescent="0.3">
      <c r="A21" s="36" t="s">
        <v>27</v>
      </c>
      <c r="B21" s="27">
        <v>2</v>
      </c>
      <c r="C21" s="28">
        <v>2</v>
      </c>
      <c r="D21" s="29">
        <v>2</v>
      </c>
      <c r="E21" s="30">
        <f t="shared" si="1"/>
        <v>1</v>
      </c>
      <c r="F21" s="37" t="s">
        <v>28</v>
      </c>
      <c r="G21" s="32">
        <v>1</v>
      </c>
      <c r="H21" s="33">
        <v>1</v>
      </c>
      <c r="I21" s="34">
        <f t="shared" si="0"/>
        <v>0.5</v>
      </c>
      <c r="J21" s="38" t="s">
        <v>29</v>
      </c>
    </row>
    <row r="22" spans="1:10" ht="51.75" thickBot="1" x14ac:dyDescent="0.3">
      <c r="A22" s="36" t="s">
        <v>30</v>
      </c>
      <c r="B22" s="27">
        <v>2</v>
      </c>
      <c r="C22" s="28">
        <v>2</v>
      </c>
      <c r="D22" s="29">
        <v>2</v>
      </c>
      <c r="E22" s="30">
        <f t="shared" si="1"/>
        <v>1</v>
      </c>
      <c r="F22" s="37" t="s">
        <v>28</v>
      </c>
      <c r="G22" s="32">
        <v>1</v>
      </c>
      <c r="H22" s="33">
        <v>1</v>
      </c>
      <c r="I22" s="34">
        <f t="shared" si="0"/>
        <v>0.5</v>
      </c>
      <c r="J22" s="38" t="s">
        <v>31</v>
      </c>
    </row>
    <row r="23" spans="1:10" ht="51.75" thickBot="1" x14ac:dyDescent="0.3">
      <c r="A23" s="36" t="s">
        <v>32</v>
      </c>
      <c r="B23" s="27">
        <v>2</v>
      </c>
      <c r="C23" s="28">
        <v>2</v>
      </c>
      <c r="D23" s="29">
        <v>2</v>
      </c>
      <c r="E23" s="30">
        <f t="shared" si="1"/>
        <v>1</v>
      </c>
      <c r="F23" s="37" t="s">
        <v>28</v>
      </c>
      <c r="G23" s="32">
        <v>0</v>
      </c>
      <c r="H23" s="33">
        <v>0</v>
      </c>
      <c r="I23" s="34">
        <f t="shared" si="0"/>
        <v>0</v>
      </c>
      <c r="J23" s="39" t="s">
        <v>33</v>
      </c>
    </row>
    <row r="24" spans="1:10" s="21" customFormat="1" ht="32.25" thickBot="1" x14ac:dyDescent="0.3">
      <c r="A24" s="22" t="s">
        <v>34</v>
      </c>
      <c r="B24" s="23">
        <f>SUM(B25:B26)</f>
        <v>4</v>
      </c>
      <c r="C24" s="23">
        <f>SUM(C25:C26)</f>
        <v>4</v>
      </c>
      <c r="D24" s="23">
        <f>SUM(D25:D26)</f>
        <v>3</v>
      </c>
      <c r="E24" s="24">
        <f>(D24/B24)</f>
        <v>0.75</v>
      </c>
      <c r="F24" s="23" t="str">
        <f>IF(E24&gt;=0.5,"Đạt","Không đạt")</f>
        <v>Đạt</v>
      </c>
      <c r="G24" s="23">
        <f>SUM(G25:G26)</f>
        <v>1</v>
      </c>
      <c r="H24" s="23">
        <f>SUM(H25:H26)</f>
        <v>1</v>
      </c>
      <c r="I24" s="25">
        <f>(H24/B24)</f>
        <v>0.25</v>
      </c>
      <c r="J24" s="40" t="str">
        <f>IF(I24&gt;=0.5,"Đạt","Không đạt")</f>
        <v>Không đạt</v>
      </c>
    </row>
    <row r="25" spans="1:10" ht="264.75" thickBot="1" x14ac:dyDescent="0.3">
      <c r="A25" s="36" t="s">
        <v>35</v>
      </c>
      <c r="B25" s="41">
        <v>2</v>
      </c>
      <c r="C25" s="42">
        <v>2</v>
      </c>
      <c r="D25" s="29">
        <v>1</v>
      </c>
      <c r="E25" s="30">
        <f t="shared" ref="E25:E26" si="2">(D25/B25)</f>
        <v>0.5</v>
      </c>
      <c r="F25" s="43" t="s">
        <v>36</v>
      </c>
      <c r="G25" s="44">
        <v>0</v>
      </c>
      <c r="H25" s="45">
        <v>0</v>
      </c>
      <c r="I25" s="34">
        <f t="shared" si="0"/>
        <v>0</v>
      </c>
      <c r="J25" s="36" t="s">
        <v>37</v>
      </c>
    </row>
    <row r="26" spans="1:10" ht="64.5" thickBot="1" x14ac:dyDescent="0.3">
      <c r="A26" s="26" t="s">
        <v>38</v>
      </c>
      <c r="B26" s="27">
        <v>2</v>
      </c>
      <c r="C26" s="28">
        <v>2</v>
      </c>
      <c r="D26" s="29">
        <v>2</v>
      </c>
      <c r="E26" s="30">
        <f t="shared" si="2"/>
        <v>1</v>
      </c>
      <c r="F26" s="43" t="s">
        <v>36</v>
      </c>
      <c r="G26" s="44">
        <v>1</v>
      </c>
      <c r="H26" s="45">
        <v>1</v>
      </c>
      <c r="I26" s="34">
        <f t="shared" si="0"/>
        <v>0.5</v>
      </c>
      <c r="J26" s="36" t="s">
        <v>36</v>
      </c>
    </row>
    <row r="27" spans="1:10" s="21" customFormat="1" ht="32.25" thickBot="1" x14ac:dyDescent="0.3">
      <c r="A27" s="22" t="s">
        <v>39</v>
      </c>
      <c r="B27" s="23">
        <f>SUM(B28:B29)</f>
        <v>4</v>
      </c>
      <c r="C27" s="23">
        <f>SUM(C28:C29)</f>
        <v>4</v>
      </c>
      <c r="D27" s="23">
        <f>SUM(D28:D29)</f>
        <v>4</v>
      </c>
      <c r="E27" s="24">
        <f>(D27/B27)</f>
        <v>1</v>
      </c>
      <c r="F27" s="23" t="str">
        <f>IF(E27&gt;=0.5,"Đạt","Không đạt")</f>
        <v>Đạt</v>
      </c>
      <c r="G27" s="23">
        <f>SUM(G28:G29)</f>
        <v>2</v>
      </c>
      <c r="H27" s="23">
        <f>SUM(H28:H29)</f>
        <v>2</v>
      </c>
      <c r="I27" s="25">
        <f>(H27/B27)</f>
        <v>0.5</v>
      </c>
      <c r="J27" s="46" t="str">
        <f>IF(I27&gt;=0.5,"Đạt","Không đạt")</f>
        <v>Đạt</v>
      </c>
    </row>
    <row r="28" spans="1:10" ht="96.75" thickBot="1" x14ac:dyDescent="0.3">
      <c r="A28" s="36" t="s">
        <v>40</v>
      </c>
      <c r="B28" s="27">
        <v>2</v>
      </c>
      <c r="C28" s="28">
        <v>2</v>
      </c>
      <c r="D28" s="29">
        <v>2</v>
      </c>
      <c r="E28" s="30">
        <f t="shared" ref="E28:E29" si="3">(D28/B28)</f>
        <v>1</v>
      </c>
      <c r="F28" s="47" t="s">
        <v>41</v>
      </c>
      <c r="G28" s="44">
        <v>2</v>
      </c>
      <c r="H28" s="45">
        <v>2</v>
      </c>
      <c r="I28" s="34">
        <f t="shared" si="0"/>
        <v>1</v>
      </c>
      <c r="J28" s="48" t="s">
        <v>42</v>
      </c>
    </row>
    <row r="29" spans="1:10" ht="60.75" thickBot="1" x14ac:dyDescent="0.3">
      <c r="A29" s="26" t="s">
        <v>43</v>
      </c>
      <c r="B29" s="27">
        <v>2</v>
      </c>
      <c r="C29" s="28">
        <v>2</v>
      </c>
      <c r="D29" s="29">
        <v>2</v>
      </c>
      <c r="E29" s="30">
        <f t="shared" si="3"/>
        <v>1</v>
      </c>
      <c r="F29" s="49" t="s">
        <v>44</v>
      </c>
      <c r="G29" s="44">
        <v>0</v>
      </c>
      <c r="H29" s="45">
        <v>0</v>
      </c>
      <c r="I29" s="34">
        <f t="shared" si="0"/>
        <v>0</v>
      </c>
      <c r="J29" s="50" t="s">
        <v>45</v>
      </c>
    </row>
    <row r="30" spans="1:10" s="21" customFormat="1" ht="32.25" thickBot="1" x14ac:dyDescent="0.3">
      <c r="A30" s="17" t="s">
        <v>46</v>
      </c>
      <c r="B30" s="18">
        <f>SUM(B31,B34,B41,B46,B49,B52,B55,B60,B63)</f>
        <v>52</v>
      </c>
      <c r="C30" s="18">
        <f>SUM(C31,C34,C41,C46,C49,C52,C55,C60,C63)</f>
        <v>52</v>
      </c>
      <c r="D30" s="18">
        <f>SUM(D31,D34,D41,D46,D49,D52,D55,D60,D63)</f>
        <v>52</v>
      </c>
      <c r="E30" s="19">
        <f>(D30/B30)</f>
        <v>1</v>
      </c>
      <c r="F30" s="20" t="str">
        <f>IF(E30&gt;=0.5,"Đạt","Không đạt")</f>
        <v>Đạt</v>
      </c>
      <c r="G30" s="18">
        <f>SUM(G31,G34,G41,G46,G49,G52,G55,G60,G63)</f>
        <v>36</v>
      </c>
      <c r="H30" s="18">
        <f>SUM(H31,H34,H41,H46,H49,H52,H55,H60,H63)</f>
        <v>36</v>
      </c>
      <c r="I30" s="19">
        <f t="shared" si="0"/>
        <v>0.69230769230769229</v>
      </c>
      <c r="J30" s="51" t="str">
        <f>IF(I30&gt;=0.5,"Đạt","Không đạt")</f>
        <v>Đạt</v>
      </c>
    </row>
    <row r="31" spans="1:10" s="21" customFormat="1" ht="48" thickBot="1" x14ac:dyDescent="0.3">
      <c r="A31" s="22" t="s">
        <v>47</v>
      </c>
      <c r="B31" s="23">
        <f>SUM(B32:B33)</f>
        <v>4</v>
      </c>
      <c r="C31" s="23">
        <f>SUM(C32:C33)</f>
        <v>4</v>
      </c>
      <c r="D31" s="23">
        <f>SUM(D32:D33)</f>
        <v>4</v>
      </c>
      <c r="E31" s="24">
        <f>(D31/B31)</f>
        <v>1</v>
      </c>
      <c r="F31" s="23" t="str">
        <f>IF(E31&gt;=0.5,"Đạt","Không đạt")</f>
        <v>Đạt</v>
      </c>
      <c r="G31" s="23">
        <f>SUM(G32:G33)</f>
        <v>4</v>
      </c>
      <c r="H31" s="23">
        <f>SUM(H32:H33)</f>
        <v>4</v>
      </c>
      <c r="I31" s="25">
        <f t="shared" si="0"/>
        <v>1</v>
      </c>
      <c r="J31" s="52" t="str">
        <f>IF(I31&gt;=0.5,"Đạt","Không đạt")</f>
        <v>Đạt</v>
      </c>
    </row>
    <row r="32" spans="1:10" ht="108.75" thickBot="1" x14ac:dyDescent="0.3">
      <c r="A32" s="36" t="s">
        <v>48</v>
      </c>
      <c r="B32" s="27">
        <v>2</v>
      </c>
      <c r="C32" s="28">
        <v>2</v>
      </c>
      <c r="D32" s="29">
        <v>2</v>
      </c>
      <c r="E32" s="30">
        <f t="shared" ref="E32:E33" si="4">(D32/B32)</f>
        <v>1</v>
      </c>
      <c r="F32" s="47" t="s">
        <v>49</v>
      </c>
      <c r="G32" s="44">
        <v>2</v>
      </c>
      <c r="H32" s="45">
        <v>2</v>
      </c>
      <c r="I32" s="34">
        <f t="shared" si="0"/>
        <v>1</v>
      </c>
      <c r="J32" s="53" t="s">
        <v>50</v>
      </c>
    </row>
    <row r="33" spans="1:10" ht="28.5" thickBot="1" x14ac:dyDescent="0.3">
      <c r="A33" s="36" t="s">
        <v>51</v>
      </c>
      <c r="B33" s="27">
        <v>2</v>
      </c>
      <c r="C33" s="28">
        <v>2</v>
      </c>
      <c r="D33" s="29">
        <v>2</v>
      </c>
      <c r="E33" s="30">
        <f t="shared" si="4"/>
        <v>1</v>
      </c>
      <c r="F33" s="47" t="s">
        <v>52</v>
      </c>
      <c r="G33" s="44">
        <v>2</v>
      </c>
      <c r="H33" s="45">
        <v>2</v>
      </c>
      <c r="I33" s="34">
        <f t="shared" si="0"/>
        <v>1</v>
      </c>
      <c r="J33" s="36" t="s">
        <v>53</v>
      </c>
    </row>
    <row r="34" spans="1:10" s="21" customFormat="1" ht="32.25" thickBot="1" x14ac:dyDescent="0.3">
      <c r="A34" s="22" t="s">
        <v>54</v>
      </c>
      <c r="B34" s="23">
        <f>SUM(B35:B40)</f>
        <v>12</v>
      </c>
      <c r="C34" s="23">
        <f>SUM(C35:C40)</f>
        <v>12</v>
      </c>
      <c r="D34" s="23">
        <f>SUM(D35:D40)</f>
        <v>12</v>
      </c>
      <c r="E34" s="24">
        <f>(D34/B34)</f>
        <v>1</v>
      </c>
      <c r="F34" s="54" t="str">
        <f>IF(E34&gt;=0.5,"Đạt","Không đạt")</f>
        <v>Đạt</v>
      </c>
      <c r="G34" s="55">
        <f t="shared" ref="G34:H34" si="5">SUM(G35:G40)</f>
        <v>8</v>
      </c>
      <c r="H34" s="55">
        <f t="shared" si="5"/>
        <v>8</v>
      </c>
      <c r="I34" s="56">
        <f t="shared" si="0"/>
        <v>0.66666666666666663</v>
      </c>
      <c r="J34" s="57" t="str">
        <f>IF(I34&gt;=0.5,"Đạt","Không đạt")</f>
        <v>Đạt</v>
      </c>
    </row>
    <row r="35" spans="1:10" ht="51.75" thickBot="1" x14ac:dyDescent="0.3">
      <c r="A35" s="58" t="s">
        <v>55</v>
      </c>
      <c r="B35" s="27">
        <v>2</v>
      </c>
      <c r="C35" s="28">
        <v>2</v>
      </c>
      <c r="D35" s="29">
        <v>2</v>
      </c>
      <c r="E35" s="30">
        <f>(D35/B35)</f>
        <v>1</v>
      </c>
      <c r="F35" s="59" t="s">
        <v>56</v>
      </c>
      <c r="G35" s="44">
        <v>2</v>
      </c>
      <c r="H35" s="45">
        <v>2</v>
      </c>
      <c r="I35" s="60">
        <f t="shared" si="0"/>
        <v>1</v>
      </c>
      <c r="J35" s="61" t="s">
        <v>57</v>
      </c>
    </row>
    <row r="36" spans="1:10" ht="36.75" thickBot="1" x14ac:dyDescent="0.3">
      <c r="A36" s="36" t="s">
        <v>58</v>
      </c>
      <c r="B36" s="27">
        <v>2</v>
      </c>
      <c r="C36" s="28">
        <v>2</v>
      </c>
      <c r="D36" s="29">
        <v>2</v>
      </c>
      <c r="E36" s="30">
        <f t="shared" ref="E36:E40" si="6">(D36/B36)</f>
        <v>1</v>
      </c>
      <c r="F36" s="47" t="s">
        <v>59</v>
      </c>
      <c r="G36" s="44">
        <v>2</v>
      </c>
      <c r="H36" s="45">
        <v>2</v>
      </c>
      <c r="I36" s="60">
        <f t="shared" si="0"/>
        <v>1</v>
      </c>
      <c r="J36" s="61" t="s">
        <v>59</v>
      </c>
    </row>
    <row r="37" spans="1:10" ht="48.75" thickBot="1" x14ac:dyDescent="0.3">
      <c r="A37" s="36" t="s">
        <v>60</v>
      </c>
      <c r="B37" s="27">
        <v>2</v>
      </c>
      <c r="C37" s="28">
        <v>2</v>
      </c>
      <c r="D37" s="29">
        <v>2</v>
      </c>
      <c r="E37" s="30">
        <f t="shared" si="6"/>
        <v>1</v>
      </c>
      <c r="F37" s="47" t="s">
        <v>61</v>
      </c>
      <c r="G37" s="44">
        <v>1</v>
      </c>
      <c r="H37" s="45">
        <v>1</v>
      </c>
      <c r="I37" s="60">
        <f t="shared" si="0"/>
        <v>0.5</v>
      </c>
      <c r="J37" s="61" t="s">
        <v>62</v>
      </c>
    </row>
    <row r="38" spans="1:10" ht="36.75" thickBot="1" x14ac:dyDescent="0.3">
      <c r="A38" s="36" t="s">
        <v>63</v>
      </c>
      <c r="B38" s="27">
        <v>2</v>
      </c>
      <c r="C38" s="28">
        <v>2</v>
      </c>
      <c r="D38" s="29">
        <v>2</v>
      </c>
      <c r="E38" s="30">
        <f t="shared" si="6"/>
        <v>1</v>
      </c>
      <c r="F38" s="47" t="s">
        <v>64</v>
      </c>
      <c r="G38" s="44">
        <v>2</v>
      </c>
      <c r="H38" s="45">
        <v>2</v>
      </c>
      <c r="I38" s="60">
        <f t="shared" si="0"/>
        <v>1</v>
      </c>
      <c r="J38" s="61" t="s">
        <v>65</v>
      </c>
    </row>
    <row r="39" spans="1:10" ht="24.75" thickBot="1" x14ac:dyDescent="0.3">
      <c r="A39" s="36" t="s">
        <v>66</v>
      </c>
      <c r="B39" s="27">
        <v>2</v>
      </c>
      <c r="C39" s="28">
        <v>2</v>
      </c>
      <c r="D39" s="29">
        <v>2</v>
      </c>
      <c r="E39" s="30">
        <f t="shared" si="6"/>
        <v>1</v>
      </c>
      <c r="F39" s="47" t="s">
        <v>67</v>
      </c>
      <c r="G39" s="44">
        <v>0</v>
      </c>
      <c r="H39" s="45">
        <v>0</v>
      </c>
      <c r="I39" s="60">
        <f t="shared" si="0"/>
        <v>0</v>
      </c>
      <c r="J39" s="39" t="s">
        <v>68</v>
      </c>
    </row>
    <row r="40" spans="1:10" ht="60.75" thickBot="1" x14ac:dyDescent="0.3">
      <c r="A40" s="36" t="s">
        <v>69</v>
      </c>
      <c r="B40" s="27">
        <v>2</v>
      </c>
      <c r="C40" s="28">
        <v>2</v>
      </c>
      <c r="D40" s="29">
        <v>2</v>
      </c>
      <c r="E40" s="30">
        <f t="shared" si="6"/>
        <v>1</v>
      </c>
      <c r="F40" s="47" t="s">
        <v>70</v>
      </c>
      <c r="G40" s="44">
        <v>1</v>
      </c>
      <c r="H40" s="45">
        <v>1</v>
      </c>
      <c r="I40" s="60">
        <f t="shared" si="0"/>
        <v>0.5</v>
      </c>
      <c r="J40" s="62" t="s">
        <v>71</v>
      </c>
    </row>
    <row r="41" spans="1:10" s="21" customFormat="1" ht="32.25" thickBot="1" x14ac:dyDescent="0.3">
      <c r="A41" s="22" t="s">
        <v>72</v>
      </c>
      <c r="B41" s="23">
        <v>8</v>
      </c>
      <c r="C41" s="23">
        <f>SUM(C42:C45)</f>
        <v>8</v>
      </c>
      <c r="D41" s="23">
        <f>SUM(D42:D45)</f>
        <v>8</v>
      </c>
      <c r="E41" s="24">
        <f>(D41/B41)</f>
        <v>1</v>
      </c>
      <c r="F41" s="23" t="str">
        <f>IF(E41&gt;=0.5,"Đạt","Không đạt")</f>
        <v>Đạt</v>
      </c>
      <c r="G41" s="55">
        <f t="shared" ref="G41:H41" si="7">SUM(G42:G45)</f>
        <v>7</v>
      </c>
      <c r="H41" s="55">
        <f t="shared" si="7"/>
        <v>7</v>
      </c>
      <c r="I41" s="56">
        <f t="shared" si="0"/>
        <v>0.875</v>
      </c>
      <c r="J41" s="57" t="str">
        <f>IF(I41&gt;=0.5,"Đạt","Không đạt")</f>
        <v>Đạt</v>
      </c>
    </row>
    <row r="42" spans="1:10" ht="60.75" thickBot="1" x14ac:dyDescent="0.3">
      <c r="A42" s="36" t="s">
        <v>73</v>
      </c>
      <c r="B42" s="27">
        <v>2</v>
      </c>
      <c r="C42" s="28">
        <v>2</v>
      </c>
      <c r="D42" s="29">
        <v>2</v>
      </c>
      <c r="E42" s="30">
        <f t="shared" ref="E42:E45" si="8">(D42/B42)</f>
        <v>1</v>
      </c>
      <c r="F42" s="47" t="s">
        <v>74</v>
      </c>
      <c r="G42" s="44">
        <v>2</v>
      </c>
      <c r="H42" s="45">
        <v>2</v>
      </c>
      <c r="I42" s="60">
        <f t="shared" si="0"/>
        <v>1</v>
      </c>
      <c r="J42" s="63" t="s">
        <v>75</v>
      </c>
    </row>
    <row r="43" spans="1:10" ht="36.75" thickBot="1" x14ac:dyDescent="0.3">
      <c r="A43" s="36" t="s">
        <v>76</v>
      </c>
      <c r="B43" s="27">
        <v>2</v>
      </c>
      <c r="C43" s="28">
        <v>2</v>
      </c>
      <c r="D43" s="29">
        <v>2</v>
      </c>
      <c r="E43" s="30">
        <f t="shared" si="8"/>
        <v>1</v>
      </c>
      <c r="F43" s="47" t="s">
        <v>77</v>
      </c>
      <c r="G43" s="44">
        <v>2</v>
      </c>
      <c r="H43" s="45">
        <v>2</v>
      </c>
      <c r="I43" s="60">
        <f t="shared" si="0"/>
        <v>1</v>
      </c>
      <c r="J43" s="63" t="s">
        <v>78</v>
      </c>
    </row>
    <row r="44" spans="1:10" ht="48.75" thickBot="1" x14ac:dyDescent="0.3">
      <c r="A44" s="36" t="s">
        <v>79</v>
      </c>
      <c r="B44" s="27">
        <v>2</v>
      </c>
      <c r="C44" s="28">
        <v>2</v>
      </c>
      <c r="D44" s="29">
        <v>2</v>
      </c>
      <c r="E44" s="30">
        <f t="shared" si="8"/>
        <v>1</v>
      </c>
      <c r="F44" s="47" t="s">
        <v>80</v>
      </c>
      <c r="G44" s="44">
        <v>1</v>
      </c>
      <c r="H44" s="45">
        <v>1</v>
      </c>
      <c r="I44" s="60">
        <f t="shared" si="0"/>
        <v>0.5</v>
      </c>
      <c r="J44" s="63" t="s">
        <v>81</v>
      </c>
    </row>
    <row r="45" spans="1:10" ht="48.75" thickBot="1" x14ac:dyDescent="0.3">
      <c r="A45" s="36" t="s">
        <v>82</v>
      </c>
      <c r="B45" s="27">
        <v>2</v>
      </c>
      <c r="C45" s="28">
        <v>2</v>
      </c>
      <c r="D45" s="29">
        <v>2</v>
      </c>
      <c r="E45" s="30">
        <f t="shared" si="8"/>
        <v>1</v>
      </c>
      <c r="F45" s="47" t="s">
        <v>81</v>
      </c>
      <c r="G45" s="44">
        <v>2</v>
      </c>
      <c r="H45" s="45">
        <v>2</v>
      </c>
      <c r="I45" s="60">
        <f t="shared" si="0"/>
        <v>1</v>
      </c>
      <c r="J45" s="63" t="s">
        <v>81</v>
      </c>
    </row>
    <row r="46" spans="1:10" s="21" customFormat="1" ht="48" thickBot="1" x14ac:dyDescent="0.3">
      <c r="A46" s="22" t="s">
        <v>83</v>
      </c>
      <c r="B46" s="23">
        <f>SUM(B47:B48)</f>
        <v>4</v>
      </c>
      <c r="C46" s="23">
        <f>SUM(C47:C48)</f>
        <v>4</v>
      </c>
      <c r="D46" s="23">
        <f>SUM(D47:D48)</f>
        <v>4</v>
      </c>
      <c r="E46" s="24">
        <f>(D46/B46)</f>
        <v>1</v>
      </c>
      <c r="F46" s="23" t="str">
        <f>IF(E46&gt;=0.5,"Đạt","Không đạt")</f>
        <v>Đạt</v>
      </c>
      <c r="G46" s="55">
        <f t="shared" ref="G46:H46" si="9">SUM(G47:G48)</f>
        <v>4</v>
      </c>
      <c r="H46" s="55">
        <f t="shared" si="9"/>
        <v>4</v>
      </c>
      <c r="I46" s="56">
        <f t="shared" si="0"/>
        <v>1</v>
      </c>
      <c r="J46" s="57" t="str">
        <f>IF(I46&gt;=0.5,"Đạt","Không đạt")</f>
        <v>Đạt</v>
      </c>
    </row>
    <row r="47" spans="1:10" ht="60.75" thickBot="1" x14ac:dyDescent="0.3">
      <c r="A47" s="36" t="s">
        <v>84</v>
      </c>
      <c r="B47" s="27">
        <v>2</v>
      </c>
      <c r="C47" s="28">
        <v>2</v>
      </c>
      <c r="D47" s="29">
        <v>2</v>
      </c>
      <c r="E47" s="30">
        <f t="shared" ref="E47:E48" si="10">(D47/B47)</f>
        <v>1</v>
      </c>
      <c r="F47" s="47" t="s">
        <v>85</v>
      </c>
      <c r="G47" s="44">
        <v>2</v>
      </c>
      <c r="H47" s="45">
        <v>2</v>
      </c>
      <c r="I47" s="60">
        <f t="shared" si="0"/>
        <v>1</v>
      </c>
      <c r="J47" s="64" t="s">
        <v>85</v>
      </c>
    </row>
    <row r="48" spans="1:10" ht="60.75" thickBot="1" x14ac:dyDescent="0.3">
      <c r="A48" s="36" t="s">
        <v>86</v>
      </c>
      <c r="B48" s="27">
        <v>2</v>
      </c>
      <c r="C48" s="28">
        <v>2</v>
      </c>
      <c r="D48" s="29">
        <v>2</v>
      </c>
      <c r="E48" s="30">
        <f t="shared" si="10"/>
        <v>1</v>
      </c>
      <c r="F48" s="59" t="s">
        <v>85</v>
      </c>
      <c r="G48" s="44">
        <v>2</v>
      </c>
      <c r="H48" s="45">
        <v>2</v>
      </c>
      <c r="I48" s="60">
        <f t="shared" si="0"/>
        <v>1</v>
      </c>
      <c r="J48" s="64" t="s">
        <v>85</v>
      </c>
    </row>
    <row r="49" spans="1:10" s="21" customFormat="1" ht="32.25" thickBot="1" x14ac:dyDescent="0.3">
      <c r="A49" s="22" t="s">
        <v>87</v>
      </c>
      <c r="B49" s="23">
        <f>SUM(B50:B51)</f>
        <v>4</v>
      </c>
      <c r="C49" s="23">
        <f>SUM(C50:C51)</f>
        <v>4</v>
      </c>
      <c r="D49" s="23">
        <f>SUM(D50:D51)</f>
        <v>4</v>
      </c>
      <c r="E49" s="24">
        <f>(D49/B49)</f>
        <v>1</v>
      </c>
      <c r="F49" s="23" t="str">
        <f>IF(E49&gt;=0.5,"Đạt","Không đạt")</f>
        <v>Đạt</v>
      </c>
      <c r="G49" s="55">
        <f t="shared" ref="G49:H49" si="11">SUM(G50:G51)</f>
        <v>3</v>
      </c>
      <c r="H49" s="55">
        <f t="shared" si="11"/>
        <v>3</v>
      </c>
      <c r="I49" s="56">
        <f t="shared" si="0"/>
        <v>0.75</v>
      </c>
      <c r="J49" s="57" t="str">
        <f>IF(I49&gt;=0.5,"Đạt","Không đạt")</f>
        <v>Đạt</v>
      </c>
    </row>
    <row r="50" spans="1:10" ht="60.75" thickBot="1" x14ac:dyDescent="0.3">
      <c r="A50" s="36" t="s">
        <v>88</v>
      </c>
      <c r="B50" s="27">
        <v>2</v>
      </c>
      <c r="C50" s="28">
        <v>2</v>
      </c>
      <c r="D50" s="29">
        <v>2</v>
      </c>
      <c r="E50" s="30">
        <f t="shared" ref="E50:E51" si="12">(D50/B50)</f>
        <v>1</v>
      </c>
      <c r="F50" s="47" t="s">
        <v>89</v>
      </c>
      <c r="G50" s="44">
        <v>2</v>
      </c>
      <c r="H50" s="45">
        <v>2</v>
      </c>
      <c r="I50" s="60">
        <f t="shared" si="0"/>
        <v>1</v>
      </c>
      <c r="J50" s="65" t="s">
        <v>90</v>
      </c>
    </row>
    <row r="51" spans="1:10" ht="28.5" thickBot="1" x14ac:dyDescent="0.3">
      <c r="A51" s="26" t="s">
        <v>91</v>
      </c>
      <c r="B51" s="27">
        <v>2</v>
      </c>
      <c r="C51" s="28">
        <v>2</v>
      </c>
      <c r="D51" s="29">
        <v>2</v>
      </c>
      <c r="E51" s="30">
        <f t="shared" si="12"/>
        <v>1</v>
      </c>
      <c r="F51" s="47" t="s">
        <v>92</v>
      </c>
      <c r="G51" s="44">
        <v>1</v>
      </c>
      <c r="H51" s="45">
        <v>1</v>
      </c>
      <c r="I51" s="60">
        <f t="shared" si="0"/>
        <v>0.5</v>
      </c>
      <c r="J51" s="65" t="s">
        <v>93</v>
      </c>
    </row>
    <row r="52" spans="1:10" s="21" customFormat="1" ht="48" thickBot="1" x14ac:dyDescent="0.3">
      <c r="A52" s="22" t="s">
        <v>94</v>
      </c>
      <c r="B52" s="23">
        <f>SUM(B53:B54)</f>
        <v>4</v>
      </c>
      <c r="C52" s="23">
        <f>SUM(C53:C54)</f>
        <v>4</v>
      </c>
      <c r="D52" s="23">
        <f>SUM(D53:D54)</f>
        <v>4</v>
      </c>
      <c r="E52" s="24">
        <f>(D52/B52)</f>
        <v>1</v>
      </c>
      <c r="F52" s="23" t="str">
        <f>IF(E52&gt;=0.5,"Đạt","Không đạt")</f>
        <v>Đạt</v>
      </c>
      <c r="G52" s="55">
        <f t="shared" ref="G52:H52" si="13">SUM(G53:G54)</f>
        <v>0</v>
      </c>
      <c r="H52" s="55">
        <f t="shared" si="13"/>
        <v>0</v>
      </c>
      <c r="I52" s="56">
        <f t="shared" si="0"/>
        <v>0</v>
      </c>
      <c r="J52" s="57" t="str">
        <f>IF(I52&gt;=0.5,"Đạt","Không đạt")</f>
        <v>Không đạt</v>
      </c>
    </row>
    <row r="53" spans="1:10" ht="48.75" thickBot="1" x14ac:dyDescent="0.3">
      <c r="A53" s="36" t="s">
        <v>95</v>
      </c>
      <c r="B53" s="27">
        <v>2</v>
      </c>
      <c r="C53" s="28">
        <v>2</v>
      </c>
      <c r="D53" s="29">
        <v>2</v>
      </c>
      <c r="E53" s="30">
        <f t="shared" ref="E53:E54" si="14">(D53/B53)</f>
        <v>1</v>
      </c>
      <c r="F53" s="47" t="s">
        <v>96</v>
      </c>
      <c r="G53" s="44">
        <v>0</v>
      </c>
      <c r="H53" s="45">
        <v>0</v>
      </c>
      <c r="I53" s="60">
        <f t="shared" si="0"/>
        <v>0</v>
      </c>
      <c r="J53" s="66" t="s">
        <v>97</v>
      </c>
    </row>
    <row r="54" spans="1:10" ht="60.75" thickBot="1" x14ac:dyDescent="0.3">
      <c r="A54" s="36" t="s">
        <v>98</v>
      </c>
      <c r="B54" s="27">
        <v>2</v>
      </c>
      <c r="C54" s="28">
        <v>2</v>
      </c>
      <c r="D54" s="29">
        <v>2</v>
      </c>
      <c r="E54" s="30">
        <f t="shared" si="14"/>
        <v>1</v>
      </c>
      <c r="F54" s="47" t="s">
        <v>96</v>
      </c>
      <c r="G54" s="44">
        <v>0</v>
      </c>
      <c r="H54" s="45">
        <v>0</v>
      </c>
      <c r="I54" s="60">
        <f t="shared" si="0"/>
        <v>0</v>
      </c>
      <c r="J54" s="66" t="s">
        <v>99</v>
      </c>
    </row>
    <row r="55" spans="1:10" s="21" customFormat="1" ht="48" thickBot="1" x14ac:dyDescent="0.3">
      <c r="A55" s="67" t="s">
        <v>100</v>
      </c>
      <c r="B55" s="23">
        <f>SUM(B56:B59)</f>
        <v>8</v>
      </c>
      <c r="C55" s="23">
        <f>SUM(C56:C59)</f>
        <v>8</v>
      </c>
      <c r="D55" s="23">
        <f>SUM(D56:D59)</f>
        <v>8</v>
      </c>
      <c r="E55" s="24">
        <f>(D55/B55)</f>
        <v>1</v>
      </c>
      <c r="F55" s="23" t="str">
        <f>IF(E55&gt;=0.5,"Đạt","Không đạt")</f>
        <v>Đạt</v>
      </c>
      <c r="G55" s="55">
        <f t="shared" ref="G55:H55" si="15">SUM(G56:G59)</f>
        <v>5</v>
      </c>
      <c r="H55" s="55">
        <f t="shared" si="15"/>
        <v>5</v>
      </c>
      <c r="I55" s="56">
        <f t="shared" si="0"/>
        <v>0.625</v>
      </c>
      <c r="J55" s="57" t="str">
        <f>IF(I55&gt;=0.5,"Đạt","Không đạt")</f>
        <v>Đạt</v>
      </c>
    </row>
    <row r="56" spans="1:10" ht="60.75" thickBot="1" x14ac:dyDescent="0.3">
      <c r="A56" s="36" t="s">
        <v>101</v>
      </c>
      <c r="B56" s="27">
        <v>2</v>
      </c>
      <c r="C56" s="28">
        <v>2</v>
      </c>
      <c r="D56" s="29">
        <v>2</v>
      </c>
      <c r="E56" s="30">
        <f t="shared" ref="E56:E59" si="16">(D56/B56)</f>
        <v>1</v>
      </c>
      <c r="F56" s="47" t="s">
        <v>102</v>
      </c>
      <c r="G56" s="44">
        <v>1</v>
      </c>
      <c r="H56" s="45">
        <v>1</v>
      </c>
      <c r="I56" s="60">
        <f t="shared" si="0"/>
        <v>0.5</v>
      </c>
      <c r="J56" s="36" t="s">
        <v>103</v>
      </c>
    </row>
    <row r="57" spans="1:10" ht="60.75" thickBot="1" x14ac:dyDescent="0.3">
      <c r="A57" s="36" t="s">
        <v>104</v>
      </c>
      <c r="B57" s="27">
        <v>2</v>
      </c>
      <c r="C57" s="28">
        <v>2</v>
      </c>
      <c r="D57" s="29">
        <v>2</v>
      </c>
      <c r="E57" s="30">
        <f t="shared" si="16"/>
        <v>1</v>
      </c>
      <c r="F57" s="47" t="s">
        <v>102</v>
      </c>
      <c r="G57" s="44">
        <v>1</v>
      </c>
      <c r="H57" s="45">
        <v>1</v>
      </c>
      <c r="I57" s="60">
        <f t="shared" si="0"/>
        <v>0.5</v>
      </c>
      <c r="J57" s="36" t="s">
        <v>103</v>
      </c>
    </row>
    <row r="58" spans="1:10" ht="60.75" thickBot="1" x14ac:dyDescent="0.3">
      <c r="A58" s="36" t="s">
        <v>105</v>
      </c>
      <c r="B58" s="27">
        <v>2</v>
      </c>
      <c r="C58" s="28">
        <v>2</v>
      </c>
      <c r="D58" s="29">
        <v>2</v>
      </c>
      <c r="E58" s="30">
        <f t="shared" si="16"/>
        <v>1</v>
      </c>
      <c r="F58" s="47" t="s">
        <v>102</v>
      </c>
      <c r="G58" s="44">
        <v>1</v>
      </c>
      <c r="H58" s="45">
        <v>1</v>
      </c>
      <c r="I58" s="60">
        <f t="shared" si="0"/>
        <v>0.5</v>
      </c>
      <c r="J58" s="36" t="s">
        <v>103</v>
      </c>
    </row>
    <row r="59" spans="1:10" ht="72.75" thickBot="1" x14ac:dyDescent="0.3">
      <c r="A59" s="36" t="s">
        <v>106</v>
      </c>
      <c r="B59" s="27">
        <v>2</v>
      </c>
      <c r="C59" s="28">
        <v>2</v>
      </c>
      <c r="D59" s="29">
        <v>2</v>
      </c>
      <c r="E59" s="30">
        <f t="shared" si="16"/>
        <v>1</v>
      </c>
      <c r="F59" s="47" t="s">
        <v>107</v>
      </c>
      <c r="G59" s="44">
        <v>2</v>
      </c>
      <c r="H59" s="45">
        <v>2</v>
      </c>
      <c r="I59" s="60">
        <f t="shared" si="0"/>
        <v>1</v>
      </c>
      <c r="J59" s="36" t="s">
        <v>108</v>
      </c>
    </row>
    <row r="60" spans="1:10" s="21" customFormat="1" ht="48" thickBot="1" x14ac:dyDescent="0.3">
      <c r="A60" s="22" t="s">
        <v>109</v>
      </c>
      <c r="B60" s="23">
        <f>SUM(B61:B62)</f>
        <v>4</v>
      </c>
      <c r="C60" s="23">
        <f>SUM(C61:C62)</f>
        <v>4</v>
      </c>
      <c r="D60" s="23">
        <f>SUM(D61:D62)</f>
        <v>4</v>
      </c>
      <c r="E60" s="24">
        <f>(D60/B60)</f>
        <v>1</v>
      </c>
      <c r="F60" s="23" t="str">
        <f>IF(E60&gt;=0.5,"Đạt","Không đạt")</f>
        <v>Đạt</v>
      </c>
      <c r="G60" s="55">
        <f t="shared" ref="G60:H60" si="17">SUM(G61:G62)</f>
        <v>3</v>
      </c>
      <c r="H60" s="55">
        <f t="shared" si="17"/>
        <v>3</v>
      </c>
      <c r="I60" s="56">
        <f t="shared" si="0"/>
        <v>0.75</v>
      </c>
      <c r="J60" s="55" t="str">
        <f>IF(I60&gt;=0.5,"Đạt","Không đạt")</f>
        <v>Đạt</v>
      </c>
    </row>
    <row r="61" spans="1:10" ht="48.75" thickBot="1" x14ac:dyDescent="0.3">
      <c r="A61" s="36" t="s">
        <v>110</v>
      </c>
      <c r="B61" s="27">
        <v>2</v>
      </c>
      <c r="C61" s="68">
        <v>2</v>
      </c>
      <c r="D61" s="29">
        <v>2</v>
      </c>
      <c r="E61" s="30">
        <f t="shared" ref="E61:E62" si="18">(D61/B61)</f>
        <v>1</v>
      </c>
      <c r="F61" s="47" t="s">
        <v>111</v>
      </c>
      <c r="G61" s="44">
        <v>2</v>
      </c>
      <c r="H61" s="45">
        <v>2</v>
      </c>
      <c r="I61" s="60">
        <f t="shared" si="0"/>
        <v>1</v>
      </c>
      <c r="J61" s="69" t="s">
        <v>112</v>
      </c>
    </row>
    <row r="62" spans="1:10" ht="48.75" thickBot="1" x14ac:dyDescent="0.3">
      <c r="A62" s="36" t="s">
        <v>113</v>
      </c>
      <c r="B62" s="27">
        <v>2</v>
      </c>
      <c r="C62" s="68">
        <v>2</v>
      </c>
      <c r="D62" s="29">
        <v>2</v>
      </c>
      <c r="E62" s="30">
        <f t="shared" si="18"/>
        <v>1</v>
      </c>
      <c r="F62" s="47" t="s">
        <v>114</v>
      </c>
      <c r="G62" s="44">
        <v>1</v>
      </c>
      <c r="H62" s="45">
        <v>1</v>
      </c>
      <c r="I62" s="60">
        <f t="shared" si="0"/>
        <v>0.5</v>
      </c>
      <c r="J62" s="36" t="s">
        <v>115</v>
      </c>
    </row>
    <row r="63" spans="1:10" s="21" customFormat="1" ht="32.25" thickBot="1" x14ac:dyDescent="0.3">
      <c r="A63" s="70" t="s">
        <v>116</v>
      </c>
      <c r="B63" s="23">
        <f>SUM(B64:B65)</f>
        <v>4</v>
      </c>
      <c r="C63" s="23">
        <f>SUM(C64:C65)</f>
        <v>4</v>
      </c>
      <c r="D63" s="23">
        <f>SUM(D64:D65)</f>
        <v>4</v>
      </c>
      <c r="E63" s="24">
        <f>(D63/B63)</f>
        <v>1</v>
      </c>
      <c r="F63" s="23" t="str">
        <f>IF(E63&gt;=0.5,"Đạt","Không đạt")</f>
        <v>Đạt</v>
      </c>
      <c r="G63" s="55">
        <f t="shared" ref="G63:H63" si="19">SUM(G64:G65)</f>
        <v>2</v>
      </c>
      <c r="H63" s="55">
        <f t="shared" si="19"/>
        <v>2</v>
      </c>
      <c r="I63" s="56">
        <f t="shared" si="0"/>
        <v>0.5</v>
      </c>
      <c r="J63" s="55" t="str">
        <f t="shared" ref="J63:J67" si="20">IF(I63&gt;=0.5,"Đạt","Không đạt")</f>
        <v>Đạt</v>
      </c>
    </row>
    <row r="64" spans="1:10" ht="84.75" thickBot="1" x14ac:dyDescent="0.3">
      <c r="A64" s="71" t="s">
        <v>117</v>
      </c>
      <c r="B64" s="27">
        <v>2</v>
      </c>
      <c r="C64" s="68">
        <v>2</v>
      </c>
      <c r="D64" s="29">
        <v>2</v>
      </c>
      <c r="E64" s="30">
        <f t="shared" ref="E64:E65" si="21">(D64/B64)</f>
        <v>1</v>
      </c>
      <c r="F64" s="47" t="s">
        <v>118</v>
      </c>
      <c r="G64" s="44">
        <v>1</v>
      </c>
      <c r="H64" s="45">
        <v>1</v>
      </c>
      <c r="I64" s="60">
        <f t="shared" si="0"/>
        <v>0.5</v>
      </c>
      <c r="J64" s="36" t="s">
        <v>119</v>
      </c>
    </row>
    <row r="65" spans="1:10" ht="108.75" thickBot="1" x14ac:dyDescent="0.3">
      <c r="A65" s="71" t="s">
        <v>120</v>
      </c>
      <c r="B65" s="27">
        <v>2</v>
      </c>
      <c r="C65" s="68">
        <v>2</v>
      </c>
      <c r="D65" s="29">
        <v>2</v>
      </c>
      <c r="E65" s="30">
        <f t="shared" si="21"/>
        <v>1</v>
      </c>
      <c r="F65" s="47" t="s">
        <v>121</v>
      </c>
      <c r="G65" s="44">
        <v>1</v>
      </c>
      <c r="H65" s="45">
        <v>1</v>
      </c>
      <c r="I65" s="60">
        <f t="shared" si="0"/>
        <v>0.5</v>
      </c>
      <c r="J65" s="72" t="s">
        <v>122</v>
      </c>
    </row>
    <row r="66" spans="1:10" s="21" customFormat="1" ht="63.75" thickBot="1" x14ac:dyDescent="0.3">
      <c r="A66" s="73" t="s">
        <v>123</v>
      </c>
      <c r="B66" s="18">
        <f>SUM(B67,B72,B75)</f>
        <v>16</v>
      </c>
      <c r="C66" s="18">
        <f>SUM(C67,C72,C75)</f>
        <v>16</v>
      </c>
      <c r="D66" s="18">
        <f>SUM(D67,D72,D75)</f>
        <v>9</v>
      </c>
      <c r="E66" s="19">
        <f>(D66/B66)</f>
        <v>0.5625</v>
      </c>
      <c r="F66" s="20" t="str">
        <f>IF(E66&gt;=0.5,"Đạt","Không đạt")</f>
        <v>Đạt</v>
      </c>
      <c r="G66" s="74">
        <f t="shared" ref="G66:H66" si="22">SUM(G67,G72,G75)</f>
        <v>7</v>
      </c>
      <c r="H66" s="74">
        <f t="shared" si="22"/>
        <v>7</v>
      </c>
      <c r="I66" s="75">
        <f t="shared" si="0"/>
        <v>0.4375</v>
      </c>
      <c r="J66" s="76" t="str">
        <f t="shared" si="20"/>
        <v>Không đạt</v>
      </c>
    </row>
    <row r="67" spans="1:10" s="21" customFormat="1" ht="32.25" thickBot="1" x14ac:dyDescent="0.3">
      <c r="A67" s="70" t="s">
        <v>124</v>
      </c>
      <c r="B67" s="23">
        <f>SUM(B68:B71)</f>
        <v>8</v>
      </c>
      <c r="C67" s="23">
        <f>SUM(C68:C71)</f>
        <v>8</v>
      </c>
      <c r="D67" s="23">
        <f>SUM(D68:D71)</f>
        <v>5</v>
      </c>
      <c r="E67" s="24">
        <f>(D67/B67)</f>
        <v>0.625</v>
      </c>
      <c r="F67" s="23" t="str">
        <f>IF(E67&gt;=0.5,"Đạt","Không đạt")</f>
        <v>Đạt</v>
      </c>
      <c r="G67" s="55">
        <f t="shared" ref="G67:H67" si="23">SUM(G68:G71)</f>
        <v>3</v>
      </c>
      <c r="H67" s="55">
        <f t="shared" si="23"/>
        <v>3</v>
      </c>
      <c r="I67" s="56">
        <f t="shared" si="0"/>
        <v>0.375</v>
      </c>
      <c r="J67" s="55" t="str">
        <f t="shared" si="20"/>
        <v>Không đạt</v>
      </c>
    </row>
    <row r="68" spans="1:10" ht="72.75" thickBot="1" x14ac:dyDescent="0.3">
      <c r="A68" s="71" t="s">
        <v>125</v>
      </c>
      <c r="B68" s="27">
        <v>2</v>
      </c>
      <c r="C68" s="68">
        <v>2</v>
      </c>
      <c r="D68" s="29">
        <v>2</v>
      </c>
      <c r="E68" s="30">
        <f t="shared" ref="E68:E71" si="24">(D68/B68)</f>
        <v>1</v>
      </c>
      <c r="F68" s="77" t="s">
        <v>126</v>
      </c>
      <c r="G68" s="44">
        <v>2</v>
      </c>
      <c r="H68" s="45">
        <v>2</v>
      </c>
      <c r="I68" s="60">
        <f t="shared" si="0"/>
        <v>1</v>
      </c>
      <c r="J68" s="78" t="s">
        <v>127</v>
      </c>
    </row>
    <row r="69" spans="1:10" ht="16.5" thickBot="1" x14ac:dyDescent="0.3">
      <c r="A69" s="71" t="s">
        <v>128</v>
      </c>
      <c r="B69" s="27">
        <v>2</v>
      </c>
      <c r="C69" s="68">
        <v>2</v>
      </c>
      <c r="D69" s="29">
        <v>0</v>
      </c>
      <c r="E69" s="30">
        <f t="shared" si="24"/>
        <v>0</v>
      </c>
      <c r="F69" s="47"/>
      <c r="G69" s="44">
        <v>0</v>
      </c>
      <c r="H69" s="45">
        <v>0</v>
      </c>
      <c r="I69" s="60">
        <f t="shared" si="0"/>
        <v>0</v>
      </c>
      <c r="J69" s="38" t="s">
        <v>129</v>
      </c>
    </row>
    <row r="70" spans="1:10" ht="48.75" thickBot="1" x14ac:dyDescent="0.3">
      <c r="A70" s="71" t="s">
        <v>130</v>
      </c>
      <c r="B70" s="27">
        <v>2</v>
      </c>
      <c r="C70" s="68">
        <v>2</v>
      </c>
      <c r="D70" s="29">
        <v>2</v>
      </c>
      <c r="E70" s="30">
        <f t="shared" si="24"/>
        <v>1</v>
      </c>
      <c r="F70" s="77" t="s">
        <v>131</v>
      </c>
      <c r="G70" s="44">
        <v>1</v>
      </c>
      <c r="H70" s="45">
        <v>1</v>
      </c>
      <c r="I70" s="60">
        <f t="shared" si="0"/>
        <v>0.5</v>
      </c>
      <c r="J70" s="38" t="s">
        <v>132</v>
      </c>
    </row>
    <row r="71" spans="1:10" ht="72.75" thickBot="1" x14ac:dyDescent="0.3">
      <c r="A71" s="71" t="s">
        <v>133</v>
      </c>
      <c r="B71" s="27">
        <v>2</v>
      </c>
      <c r="C71" s="68">
        <v>2</v>
      </c>
      <c r="D71" s="29">
        <v>1</v>
      </c>
      <c r="E71" s="30">
        <f t="shared" si="24"/>
        <v>0.5</v>
      </c>
      <c r="F71" s="47" t="s">
        <v>134</v>
      </c>
      <c r="G71" s="44">
        <v>0</v>
      </c>
      <c r="H71" s="45">
        <v>0</v>
      </c>
      <c r="I71" s="60">
        <f t="shared" si="0"/>
        <v>0</v>
      </c>
      <c r="J71" s="79" t="s">
        <v>135</v>
      </c>
    </row>
    <row r="72" spans="1:10" s="21" customFormat="1" ht="48" thickBot="1" x14ac:dyDescent="0.3">
      <c r="A72" s="70" t="s">
        <v>136</v>
      </c>
      <c r="B72" s="23">
        <f>SUM(B73:B74)</f>
        <v>4</v>
      </c>
      <c r="C72" s="23">
        <f>SUM(C73:C74)</f>
        <v>4</v>
      </c>
      <c r="D72" s="23">
        <f>SUM(D73:D74)</f>
        <v>2</v>
      </c>
      <c r="E72" s="24">
        <f>(D72/B72)</f>
        <v>0.5</v>
      </c>
      <c r="F72" s="23" t="str">
        <f>IF(E72&gt;=0.5,"Đạt","Không đạt")</f>
        <v>Đạt</v>
      </c>
      <c r="G72" s="55">
        <f t="shared" ref="G72:H72" si="25">SUM(G73:G74)</f>
        <v>2</v>
      </c>
      <c r="H72" s="55">
        <f t="shared" si="25"/>
        <v>2</v>
      </c>
      <c r="I72" s="56">
        <f t="shared" si="0"/>
        <v>0.5</v>
      </c>
      <c r="J72" s="55" t="str">
        <f>IF(I72&gt;=0.5,"Đạt","Không đạt")</f>
        <v>Đạt</v>
      </c>
    </row>
    <row r="73" spans="1:10" ht="24.75" thickBot="1" x14ac:dyDescent="0.3">
      <c r="A73" s="71" t="s">
        <v>137</v>
      </c>
      <c r="B73" s="27">
        <v>2</v>
      </c>
      <c r="C73" s="68">
        <v>2</v>
      </c>
      <c r="D73" s="29">
        <v>2</v>
      </c>
      <c r="E73" s="30">
        <f t="shared" ref="E73:E74" si="26">(D73/B73)</f>
        <v>1</v>
      </c>
      <c r="F73" s="47" t="s">
        <v>138</v>
      </c>
      <c r="G73" s="44">
        <v>2</v>
      </c>
      <c r="H73" s="45">
        <v>2</v>
      </c>
      <c r="I73" s="60">
        <f t="shared" si="0"/>
        <v>1</v>
      </c>
      <c r="J73" s="80" t="s">
        <v>139</v>
      </c>
    </row>
    <row r="74" spans="1:10" ht="36.75" thickBot="1" x14ac:dyDescent="0.3">
      <c r="A74" s="71" t="s">
        <v>140</v>
      </c>
      <c r="B74" s="27">
        <v>2</v>
      </c>
      <c r="C74" s="68">
        <v>2</v>
      </c>
      <c r="D74" s="29">
        <v>0</v>
      </c>
      <c r="E74" s="30">
        <f t="shared" si="26"/>
        <v>0</v>
      </c>
      <c r="F74" s="47"/>
      <c r="G74" s="44">
        <v>0</v>
      </c>
      <c r="H74" s="45">
        <v>0</v>
      </c>
      <c r="I74" s="60">
        <f t="shared" si="0"/>
        <v>0</v>
      </c>
      <c r="J74" s="81" t="s">
        <v>141</v>
      </c>
    </row>
    <row r="75" spans="1:10" s="21" customFormat="1" ht="32.25" thickBot="1" x14ac:dyDescent="0.3">
      <c r="A75" s="70" t="s">
        <v>142</v>
      </c>
      <c r="B75" s="23">
        <f>SUM(B76:B77)</f>
        <v>4</v>
      </c>
      <c r="C75" s="23">
        <f>SUM(C76:C77)</f>
        <v>4</v>
      </c>
      <c r="D75" s="23">
        <f>SUM(D76:D77)</f>
        <v>2</v>
      </c>
      <c r="E75" s="24">
        <f>(D75/B75)</f>
        <v>0.5</v>
      </c>
      <c r="F75" s="23" t="str">
        <f>IF(E75&gt;=0.5,"Đạt","Không đạt")</f>
        <v>Đạt</v>
      </c>
      <c r="G75" s="55">
        <f t="shared" ref="G75:H75" si="27">SUM(G76:G77)</f>
        <v>2</v>
      </c>
      <c r="H75" s="55">
        <f t="shared" si="27"/>
        <v>2</v>
      </c>
      <c r="I75" s="56">
        <f t="shared" si="0"/>
        <v>0.5</v>
      </c>
      <c r="J75" s="55" t="str">
        <f>IF(I75&gt;=0.5,"Đạt","Không đạt")</f>
        <v>Đạt</v>
      </c>
    </row>
    <row r="76" spans="1:10" ht="36.75" thickBot="1" x14ac:dyDescent="0.3">
      <c r="A76" s="71" t="s">
        <v>143</v>
      </c>
      <c r="B76" s="27">
        <v>2</v>
      </c>
      <c r="C76" s="68">
        <v>2</v>
      </c>
      <c r="D76" s="29">
        <v>2</v>
      </c>
      <c r="E76" s="30">
        <f t="shared" ref="E76:E77" si="28">(D76/B76)</f>
        <v>1</v>
      </c>
      <c r="F76" s="71" t="s">
        <v>144</v>
      </c>
      <c r="G76" s="44">
        <v>2</v>
      </c>
      <c r="H76" s="45">
        <v>2</v>
      </c>
      <c r="I76" s="60">
        <f t="shared" si="0"/>
        <v>1</v>
      </c>
      <c r="J76" s="82" t="s">
        <v>145</v>
      </c>
    </row>
    <row r="77" spans="1:10" ht="36.75" thickBot="1" x14ac:dyDescent="0.3">
      <c r="A77" s="71" t="s">
        <v>146</v>
      </c>
      <c r="B77" s="27">
        <v>2</v>
      </c>
      <c r="C77" s="68">
        <v>2</v>
      </c>
      <c r="D77" s="29">
        <v>0</v>
      </c>
      <c r="E77" s="30">
        <f t="shared" si="28"/>
        <v>0</v>
      </c>
      <c r="F77" s="47"/>
      <c r="G77" s="44">
        <v>0</v>
      </c>
      <c r="H77" s="45">
        <v>0</v>
      </c>
      <c r="I77" s="60">
        <f t="shared" si="0"/>
        <v>0</v>
      </c>
      <c r="J77" s="83" t="s">
        <v>147</v>
      </c>
    </row>
    <row r="78" spans="1:10" ht="16.5" thickBot="1" x14ac:dyDescent="0.3">
      <c r="A78" s="84" t="s">
        <v>148</v>
      </c>
      <c r="B78" s="85">
        <f>SUM(B16,B30,B66)</f>
        <v>88</v>
      </c>
      <c r="C78" s="86">
        <f>SUM(C16,C30,C66)</f>
        <v>88</v>
      </c>
      <c r="D78" s="87">
        <f>SUM(D16,D30,D66)</f>
        <v>80</v>
      </c>
      <c r="E78" s="88">
        <f>(D78/B78)</f>
        <v>0.90909090909090906</v>
      </c>
      <c r="F78" s="28"/>
      <c r="G78" s="89">
        <f>SUM(G16,G30,G66)</f>
        <v>53</v>
      </c>
      <c r="H78" s="87">
        <f>SUM(H16,H30,H66)</f>
        <v>53</v>
      </c>
      <c r="I78" s="88">
        <f t="shared" si="0"/>
        <v>0.60227272727272729</v>
      </c>
      <c r="J78" s="28"/>
    </row>
    <row r="79" spans="1:10" ht="16.5" thickBot="1" x14ac:dyDescent="0.3">
      <c r="A79" s="84" t="s">
        <v>149</v>
      </c>
      <c r="B79" s="85">
        <v>100</v>
      </c>
      <c r="C79" s="86">
        <f>(C78*B79)/B78</f>
        <v>100</v>
      </c>
      <c r="D79" s="90">
        <f>(D78*B79)/B78</f>
        <v>90.909090909090907</v>
      </c>
      <c r="E79" s="88">
        <f>(D79/B79)</f>
        <v>0.90909090909090906</v>
      </c>
      <c r="F79" s="28"/>
      <c r="G79" s="91">
        <f>(G78/B78)*100</f>
        <v>60.227272727272727</v>
      </c>
      <c r="H79" s="90">
        <f>(H78*B79)/B78</f>
        <v>60.227272727272727</v>
      </c>
      <c r="I79" s="88">
        <f t="shared" si="0"/>
        <v>0.60227272727272729</v>
      </c>
      <c r="J79" s="28"/>
    </row>
    <row r="80" spans="1:10" ht="32.25" thickBot="1" x14ac:dyDescent="0.3">
      <c r="A80" s="84" t="s">
        <v>150</v>
      </c>
      <c r="B80" s="92"/>
      <c r="C80" s="92"/>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94"/>
      <c r="F80" s="86"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28"/>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94"/>
      <c r="J80" s="86"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16.5" x14ac:dyDescent="0.25">
      <c r="A82" s="95" t="s">
        <v>151</v>
      </c>
      <c r="B82" s="96"/>
      <c r="C82" s="96"/>
      <c r="D82" s="96"/>
      <c r="E82" s="96"/>
      <c r="H82" s="97" t="s">
        <v>152</v>
      </c>
      <c r="I82" s="98"/>
      <c r="J82" s="98"/>
    </row>
    <row r="86" spans="1:10" ht="16.5" x14ac:dyDescent="0.25">
      <c r="A86" s="99" t="s">
        <v>153</v>
      </c>
      <c r="B86" s="99"/>
      <c r="C86" s="99"/>
      <c r="D86" s="99"/>
      <c r="H86" s="100" t="s">
        <v>154</v>
      </c>
      <c r="I86" s="100"/>
      <c r="J86" s="100"/>
    </row>
    <row r="87" spans="1:10" ht="16.5" x14ac:dyDescent="0.25">
      <c r="B87" s="101"/>
      <c r="C87" s="101"/>
      <c r="D87" s="102"/>
      <c r="E87" s="102"/>
    </row>
    <row r="88" spans="1:10" ht="16.5" x14ac:dyDescent="0.25">
      <c r="B88" s="104"/>
      <c r="C88" s="104"/>
      <c r="D88" s="105"/>
      <c r="E88" s="105"/>
    </row>
    <row r="89" spans="1:10" ht="16.5" x14ac:dyDescent="0.25">
      <c r="B89" s="106"/>
      <c r="C89" s="106"/>
      <c r="D89" s="107"/>
      <c r="E89" s="107"/>
    </row>
  </sheetData>
  <mergeCells count="17">
    <mergeCell ref="A82:E82"/>
    <mergeCell ref="H82:J82"/>
    <mergeCell ref="A86:D86"/>
    <mergeCell ref="H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dcterms:created xsi:type="dcterms:W3CDTF">2019-05-11T06:02:40Z</dcterms:created>
  <dcterms:modified xsi:type="dcterms:W3CDTF">2019-05-11T06:03:05Z</dcterms:modified>
</cp:coreProperties>
</file>